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3930868\Desktop\"/>
    </mc:Choice>
  </mc:AlternateContent>
  <xr:revisionPtr revIDLastSave="0" documentId="13_ncr:1_{FF18C32C-8E35-4D98-A023-13C5AE52BF2E}" xr6:coauthVersionLast="47" xr6:coauthVersionMax="47" xr10:uidLastSave="{00000000-0000-0000-0000-000000000000}"/>
  <bookViews>
    <workbookView xWindow="-120" yWindow="-120" windowWidth="21840" windowHeight="13140" activeTab="3" xr2:uid="{6D311979-DC59-4103-8ABB-7F34C39B90BB}"/>
  </bookViews>
  <sheets>
    <sheet name="一日目" sheetId="1" r:id="rId1"/>
    <sheet name="二日目" sheetId="2" r:id="rId2"/>
    <sheet name="三日目" sheetId="3" r:id="rId3"/>
    <sheet name="四日目" sheetId="4" r:id="rId4"/>
  </sheets>
  <externalReferences>
    <externalReference r:id="rId5"/>
  </externalReferences>
  <definedNames>
    <definedName name="_xlnm.Print_Area" localSheetId="0">一日目!$A$1:$O$28</definedName>
    <definedName name="_xlnm.Print_Area" localSheetId="2">三日目!$A$1:$O$30</definedName>
    <definedName name="_xlnm.Print_Area" localSheetId="3">四日目!$A$1:$O$36</definedName>
    <definedName name="_xlnm.Print_Area" localSheetId="1">二日目!$A$1:$O$31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4" i="4" l="1"/>
  <c r="B33" i="4"/>
  <c r="B32" i="4"/>
  <c r="B31" i="4"/>
  <c r="B30" i="4"/>
  <c r="B29" i="4"/>
  <c r="B28" i="4"/>
  <c r="B25" i="4"/>
  <c r="B24" i="4"/>
  <c r="B23" i="4"/>
  <c r="B22" i="4"/>
  <c r="B21" i="4"/>
  <c r="B20" i="4"/>
  <c r="B19" i="4"/>
  <c r="B17" i="4"/>
  <c r="B16" i="4"/>
  <c r="B15" i="4"/>
  <c r="B14" i="4"/>
  <c r="B13" i="4"/>
  <c r="B12" i="4"/>
  <c r="B10" i="4"/>
  <c r="B9" i="4"/>
  <c r="B8" i="4"/>
  <c r="B7" i="4"/>
  <c r="B6" i="4"/>
  <c r="B5" i="4"/>
  <c r="K3" i="4"/>
  <c r="M5" i="4" s="1"/>
  <c r="L1" i="4"/>
  <c r="B28" i="3"/>
  <c r="B27" i="3"/>
  <c r="B26" i="3"/>
  <c r="B21" i="3"/>
  <c r="B20" i="3"/>
  <c r="B19" i="3"/>
  <c r="B18" i="3"/>
  <c r="B17" i="3"/>
  <c r="B15" i="3"/>
  <c r="B14" i="3"/>
  <c r="B13" i="3"/>
  <c r="B12" i="3"/>
  <c r="B11" i="3"/>
  <c r="B9" i="3"/>
  <c r="B8" i="3"/>
  <c r="B7" i="3"/>
  <c r="B6" i="3"/>
  <c r="B5" i="3"/>
  <c r="K3" i="3"/>
  <c r="M5" i="3" s="1"/>
  <c r="L1" i="3"/>
  <c r="B28" i="2"/>
  <c r="B27" i="2"/>
  <c r="B26" i="2"/>
  <c r="B25" i="2"/>
  <c r="B24" i="2"/>
  <c r="B22" i="2"/>
  <c r="B21" i="2"/>
  <c r="B20" i="2"/>
  <c r="B19" i="2"/>
  <c r="B18" i="2"/>
  <c r="B16" i="2"/>
  <c r="B15" i="2"/>
  <c r="B14" i="2"/>
  <c r="B13" i="2"/>
  <c r="B12" i="2"/>
  <c r="B11" i="2"/>
  <c r="B8" i="2"/>
  <c r="B6" i="2"/>
  <c r="M5" i="2"/>
  <c r="O5" i="2" s="1"/>
  <c r="M6" i="2" s="1"/>
  <c r="K5" i="2"/>
  <c r="I5" i="2" s="1"/>
  <c r="G5" i="2" s="1"/>
  <c r="B5" i="2"/>
  <c r="K3" i="2"/>
  <c r="L1" i="2"/>
  <c r="B26" i="1"/>
  <c r="B25" i="1"/>
  <c r="B24" i="1"/>
  <c r="B23" i="1"/>
  <c r="B21" i="1"/>
  <c r="B20" i="1"/>
  <c r="B19" i="1"/>
  <c r="B18" i="1"/>
  <c r="B17" i="1"/>
  <c r="B15" i="1"/>
  <c r="B14" i="1"/>
  <c r="B13" i="1"/>
  <c r="B12" i="1"/>
  <c r="B11" i="1"/>
  <c r="B9" i="1"/>
  <c r="B8" i="1"/>
  <c r="B7" i="1"/>
  <c r="B6" i="1"/>
  <c r="M5" i="1"/>
  <c r="O5" i="1" s="1"/>
  <c r="M6" i="1" s="1"/>
  <c r="K5" i="1"/>
  <c r="I5" i="1" s="1"/>
  <c r="G5" i="1" s="1"/>
  <c r="B5" i="1"/>
  <c r="K3" i="1"/>
  <c r="L1" i="1"/>
  <c r="K5" i="4" l="1"/>
  <c r="I5" i="4" s="1"/>
  <c r="G5" i="4" s="1"/>
  <c r="O5" i="4"/>
  <c r="M6" i="4" s="1"/>
  <c r="K5" i="3"/>
  <c r="I5" i="3" s="1"/>
  <c r="G5" i="3" s="1"/>
  <c r="O5" i="3"/>
  <c r="M6" i="3" s="1"/>
  <c r="L5" i="2"/>
  <c r="E5" i="2"/>
  <c r="D5" i="2" s="1"/>
  <c r="C5" i="2" s="1"/>
  <c r="O6" i="2"/>
  <c r="M8" i="2" s="1"/>
  <c r="K6" i="2"/>
  <c r="I6" i="2" s="1"/>
  <c r="G6" i="2" s="1"/>
  <c r="L5" i="1"/>
  <c r="E5" i="1"/>
  <c r="D5" i="1" s="1"/>
  <c r="C5" i="1" s="1"/>
  <c r="K6" i="1"/>
  <c r="I6" i="1" s="1"/>
  <c r="G6" i="1" s="1"/>
  <c r="O6" i="1"/>
  <c r="M7" i="1" s="1"/>
  <c r="K6" i="4" l="1"/>
  <c r="I6" i="4" s="1"/>
  <c r="G6" i="4" s="1"/>
  <c r="O6" i="4"/>
  <c r="M7" i="4" s="1"/>
  <c r="L5" i="4"/>
  <c r="E5" i="4"/>
  <c r="D5" i="4" s="1"/>
  <c r="C5" i="4" s="1"/>
  <c r="K6" i="3"/>
  <c r="I6" i="3" s="1"/>
  <c r="G6" i="3" s="1"/>
  <c r="O6" i="3"/>
  <c r="M7" i="3" s="1"/>
  <c r="L5" i="3"/>
  <c r="E5" i="3"/>
  <c r="D5" i="3" s="1"/>
  <c r="C5" i="3" s="1"/>
  <c r="L6" i="2"/>
  <c r="E6" i="2"/>
  <c r="D6" i="2" s="1"/>
  <c r="C6" i="2" s="1"/>
  <c r="K8" i="2"/>
  <c r="I8" i="2" s="1"/>
  <c r="G8" i="2" s="1"/>
  <c r="O8" i="2"/>
  <c r="K7" i="1"/>
  <c r="I7" i="1" s="1"/>
  <c r="G7" i="1" s="1"/>
  <c r="O7" i="1"/>
  <c r="M8" i="1" s="1"/>
  <c r="E6" i="1"/>
  <c r="D6" i="1" s="1"/>
  <c r="C6" i="1" s="1"/>
  <c r="L6" i="1"/>
  <c r="K7" i="4" l="1"/>
  <c r="I7" i="4" s="1"/>
  <c r="G7" i="4" s="1"/>
  <c r="O7" i="4"/>
  <c r="M8" i="4" s="1"/>
  <c r="L6" i="4"/>
  <c r="E6" i="4"/>
  <c r="D6" i="4" s="1"/>
  <c r="C6" i="4" s="1"/>
  <c r="O7" i="3"/>
  <c r="M8" i="3" s="1"/>
  <c r="K7" i="3"/>
  <c r="I7" i="3" s="1"/>
  <c r="G7" i="3" s="1"/>
  <c r="L6" i="3"/>
  <c r="E6" i="3"/>
  <c r="D6" i="3" s="1"/>
  <c r="C6" i="3" s="1"/>
  <c r="I9" i="2"/>
  <c r="K9" i="2" s="1"/>
  <c r="M11" i="2" s="1"/>
  <c r="L8" i="2"/>
  <c r="E8" i="2"/>
  <c r="D8" i="2" s="1"/>
  <c r="C8" i="2" s="1"/>
  <c r="K8" i="1"/>
  <c r="I8" i="1" s="1"/>
  <c r="G8" i="1" s="1"/>
  <c r="O8" i="1"/>
  <c r="M9" i="1" s="1"/>
  <c r="L7" i="1"/>
  <c r="E7" i="1"/>
  <c r="D7" i="1" s="1"/>
  <c r="C7" i="1" s="1"/>
  <c r="K8" i="4" l="1"/>
  <c r="I8" i="4" s="1"/>
  <c r="G8" i="4" s="1"/>
  <c r="O8" i="4"/>
  <c r="M9" i="4" s="1"/>
  <c r="L7" i="4"/>
  <c r="E7" i="4"/>
  <c r="D7" i="4" s="1"/>
  <c r="C7" i="4" s="1"/>
  <c r="L7" i="3"/>
  <c r="E7" i="3"/>
  <c r="D7" i="3" s="1"/>
  <c r="C7" i="3" s="1"/>
  <c r="O8" i="3"/>
  <c r="M9" i="3" s="1"/>
  <c r="K8" i="3"/>
  <c r="I8" i="3" s="1"/>
  <c r="G8" i="3" s="1"/>
  <c r="O11" i="2"/>
  <c r="M12" i="2" s="1"/>
  <c r="K11" i="2"/>
  <c r="I11" i="2" s="1"/>
  <c r="G11" i="2" s="1"/>
  <c r="K9" i="1"/>
  <c r="I9" i="1" s="1"/>
  <c r="G9" i="1" s="1"/>
  <c r="O9" i="1"/>
  <c r="L8" i="1"/>
  <c r="E8" i="1"/>
  <c r="D8" i="1" s="1"/>
  <c r="C8" i="1" s="1"/>
  <c r="K9" i="4" l="1"/>
  <c r="I9" i="4" s="1"/>
  <c r="G9" i="4" s="1"/>
  <c r="O9" i="4"/>
  <c r="M10" i="4" s="1"/>
  <c r="L8" i="4"/>
  <c r="E8" i="4"/>
  <c r="D8" i="4" s="1"/>
  <c r="C8" i="4" s="1"/>
  <c r="L8" i="3"/>
  <c r="E8" i="3"/>
  <c r="D8" i="3" s="1"/>
  <c r="C8" i="3" s="1"/>
  <c r="O9" i="3"/>
  <c r="K9" i="3"/>
  <c r="I9" i="3" s="1"/>
  <c r="G9" i="3" s="1"/>
  <c r="L11" i="2"/>
  <c r="E11" i="2"/>
  <c r="D11" i="2" s="1"/>
  <c r="C11" i="2" s="1"/>
  <c r="O12" i="2"/>
  <c r="M13" i="2" s="1"/>
  <c r="K12" i="2"/>
  <c r="I12" i="2" s="1"/>
  <c r="G12" i="2" s="1"/>
  <c r="I10" i="1"/>
  <c r="K10" i="1" s="1"/>
  <c r="M11" i="1" s="1"/>
  <c r="L9" i="1"/>
  <c r="E9" i="1"/>
  <c r="D9" i="1" s="1"/>
  <c r="C9" i="1" s="1"/>
  <c r="K10" i="4" l="1"/>
  <c r="I10" i="4" s="1"/>
  <c r="G10" i="4" s="1"/>
  <c r="O10" i="4"/>
  <c r="I11" i="4" s="1"/>
  <c r="K11" i="4" s="1"/>
  <c r="M12" i="4" s="1"/>
  <c r="L9" i="4"/>
  <c r="E9" i="4"/>
  <c r="D9" i="4" s="1"/>
  <c r="C9" i="4" s="1"/>
  <c r="L9" i="3"/>
  <c r="E9" i="3"/>
  <c r="D9" i="3" s="1"/>
  <c r="C9" i="3" s="1"/>
  <c r="I10" i="3"/>
  <c r="K10" i="3" s="1"/>
  <c r="M11" i="3" s="1"/>
  <c r="L12" i="2"/>
  <c r="E12" i="2"/>
  <c r="D12" i="2" s="1"/>
  <c r="C12" i="2" s="1"/>
  <c r="O13" i="2"/>
  <c r="M14" i="2" s="1"/>
  <c r="K13" i="2"/>
  <c r="I13" i="2" s="1"/>
  <c r="G13" i="2" s="1"/>
  <c r="O11" i="1"/>
  <c r="M12" i="1" s="1"/>
  <c r="K11" i="1"/>
  <c r="I11" i="1" s="1"/>
  <c r="G11" i="1" s="1"/>
  <c r="K12" i="4" l="1"/>
  <c r="I12" i="4" s="1"/>
  <c r="G12" i="4" s="1"/>
  <c r="O12" i="4"/>
  <c r="M13" i="4" s="1"/>
  <c r="L10" i="4"/>
  <c r="E10" i="4"/>
  <c r="D10" i="4" s="1"/>
  <c r="C10" i="4" s="1"/>
  <c r="K11" i="3"/>
  <c r="I11" i="3" s="1"/>
  <c r="G11" i="3" s="1"/>
  <c r="O11" i="3"/>
  <c r="M12" i="3" s="1"/>
  <c r="L13" i="2"/>
  <c r="E13" i="2"/>
  <c r="D13" i="2" s="1"/>
  <c r="C13" i="2" s="1"/>
  <c r="O14" i="2"/>
  <c r="M15" i="2" s="1"/>
  <c r="K14" i="2"/>
  <c r="I14" i="2" s="1"/>
  <c r="G14" i="2" s="1"/>
  <c r="L11" i="1"/>
  <c r="E11" i="1"/>
  <c r="D11" i="1" s="1"/>
  <c r="C11" i="1" s="1"/>
  <c r="O12" i="1"/>
  <c r="M13" i="1" s="1"/>
  <c r="K12" i="1"/>
  <c r="I12" i="1" s="1"/>
  <c r="G12" i="1" s="1"/>
  <c r="K13" i="4" l="1"/>
  <c r="I13" i="4" s="1"/>
  <c r="G13" i="4" s="1"/>
  <c r="O13" i="4"/>
  <c r="M14" i="4" s="1"/>
  <c r="L12" i="4"/>
  <c r="E12" i="4"/>
  <c r="D12" i="4" s="1"/>
  <c r="C12" i="4" s="1"/>
  <c r="K12" i="3"/>
  <c r="I12" i="3" s="1"/>
  <c r="G12" i="3" s="1"/>
  <c r="O12" i="3"/>
  <c r="M13" i="3" s="1"/>
  <c r="L11" i="3"/>
  <c r="E11" i="3"/>
  <c r="D11" i="3" s="1"/>
  <c r="C11" i="3" s="1"/>
  <c r="L14" i="2"/>
  <c r="E14" i="2"/>
  <c r="D14" i="2" s="1"/>
  <c r="C14" i="2" s="1"/>
  <c r="O15" i="2"/>
  <c r="M16" i="2" s="1"/>
  <c r="K15" i="2"/>
  <c r="I15" i="2" s="1"/>
  <c r="G15" i="2" s="1"/>
  <c r="L12" i="1"/>
  <c r="E12" i="1"/>
  <c r="D12" i="1" s="1"/>
  <c r="C12" i="1" s="1"/>
  <c r="O13" i="1"/>
  <c r="M14" i="1" s="1"/>
  <c r="K13" i="1"/>
  <c r="I13" i="1" s="1"/>
  <c r="G13" i="1" s="1"/>
  <c r="O14" i="4" l="1"/>
  <c r="M15" i="4" s="1"/>
  <c r="K14" i="4"/>
  <c r="I14" i="4" s="1"/>
  <c r="G14" i="4" s="1"/>
  <c r="L13" i="4"/>
  <c r="E13" i="4"/>
  <c r="D13" i="4" s="1"/>
  <c r="C13" i="4" s="1"/>
  <c r="K13" i="3"/>
  <c r="I13" i="3" s="1"/>
  <c r="G13" i="3" s="1"/>
  <c r="O13" i="3"/>
  <c r="M14" i="3" s="1"/>
  <c r="L12" i="3"/>
  <c r="E12" i="3"/>
  <c r="D12" i="3" s="1"/>
  <c r="C12" i="3" s="1"/>
  <c r="L15" i="2"/>
  <c r="E15" i="2"/>
  <c r="D15" i="2" s="1"/>
  <c r="C15" i="2" s="1"/>
  <c r="O16" i="2"/>
  <c r="K16" i="2"/>
  <c r="I16" i="2" s="1"/>
  <c r="G16" i="2" s="1"/>
  <c r="L13" i="1"/>
  <c r="E13" i="1"/>
  <c r="D13" i="1" s="1"/>
  <c r="C13" i="1" s="1"/>
  <c r="O14" i="1"/>
  <c r="M15" i="1" s="1"/>
  <c r="K14" i="1"/>
  <c r="I14" i="1" s="1"/>
  <c r="G14" i="1" s="1"/>
  <c r="O15" i="4" l="1"/>
  <c r="K15" i="4"/>
  <c r="I15" i="4" s="1"/>
  <c r="G15" i="4" s="1"/>
  <c r="L14" i="4"/>
  <c r="E14" i="4"/>
  <c r="D14" i="4" s="1"/>
  <c r="C14" i="4" s="1"/>
  <c r="K14" i="3"/>
  <c r="I14" i="3" s="1"/>
  <c r="G14" i="3" s="1"/>
  <c r="O14" i="3"/>
  <c r="M15" i="3" s="1"/>
  <c r="L13" i="3"/>
  <c r="E13" i="3"/>
  <c r="D13" i="3" s="1"/>
  <c r="C13" i="3" s="1"/>
  <c r="L16" i="2"/>
  <c r="E16" i="2"/>
  <c r="D16" i="2" s="1"/>
  <c r="C16" i="2" s="1"/>
  <c r="I17" i="2"/>
  <c r="K17" i="2" s="1"/>
  <c r="M18" i="2" s="1"/>
  <c r="L14" i="1"/>
  <c r="E14" i="1"/>
  <c r="D14" i="1" s="1"/>
  <c r="C14" i="1" s="1"/>
  <c r="O15" i="1"/>
  <c r="K15" i="1"/>
  <c r="I15" i="1" s="1"/>
  <c r="G15" i="1" s="1"/>
  <c r="L15" i="4" l="1"/>
  <c r="E15" i="4"/>
  <c r="D15" i="4" s="1"/>
  <c r="C15" i="4" s="1"/>
  <c r="M16" i="4"/>
  <c r="K15" i="3"/>
  <c r="I15" i="3" s="1"/>
  <c r="G15" i="3" s="1"/>
  <c r="O15" i="3"/>
  <c r="L14" i="3"/>
  <c r="E14" i="3"/>
  <c r="D14" i="3" s="1"/>
  <c r="C14" i="3" s="1"/>
  <c r="K18" i="2"/>
  <c r="I18" i="2" s="1"/>
  <c r="G18" i="2" s="1"/>
  <c r="O18" i="2"/>
  <c r="M19" i="2" s="1"/>
  <c r="L15" i="1"/>
  <c r="E15" i="1"/>
  <c r="D15" i="1" s="1"/>
  <c r="C15" i="1" s="1"/>
  <c r="I16" i="1"/>
  <c r="K16" i="1" s="1"/>
  <c r="M17" i="1" s="1"/>
  <c r="K16" i="4" l="1"/>
  <c r="I16" i="4" s="1"/>
  <c r="G16" i="4" s="1"/>
  <c r="O16" i="4"/>
  <c r="M17" i="4" s="1"/>
  <c r="I16" i="3"/>
  <c r="K16" i="3" s="1"/>
  <c r="M17" i="3" s="1"/>
  <c r="L15" i="3"/>
  <c r="E15" i="3"/>
  <c r="D15" i="3" s="1"/>
  <c r="C15" i="3" s="1"/>
  <c r="L18" i="2"/>
  <c r="E18" i="2"/>
  <c r="D18" i="2" s="1"/>
  <c r="C18" i="2" s="1"/>
  <c r="K19" i="2"/>
  <c r="I19" i="2" s="1"/>
  <c r="G19" i="2" s="1"/>
  <c r="O19" i="2"/>
  <c r="M20" i="2" s="1"/>
  <c r="K17" i="1"/>
  <c r="I17" i="1" s="1"/>
  <c r="G17" i="1" s="1"/>
  <c r="O17" i="1"/>
  <c r="M18" i="1" s="1"/>
  <c r="K17" i="4" l="1"/>
  <c r="I17" i="4" s="1"/>
  <c r="G17" i="4" s="1"/>
  <c r="O17" i="4"/>
  <c r="I18" i="4" s="1"/>
  <c r="K18" i="4" s="1"/>
  <c r="M19" i="4" s="1"/>
  <c r="L16" i="4"/>
  <c r="E16" i="4"/>
  <c r="D16" i="4" s="1"/>
  <c r="C16" i="4" s="1"/>
  <c r="O17" i="3"/>
  <c r="M18" i="3" s="1"/>
  <c r="K17" i="3"/>
  <c r="I17" i="3" s="1"/>
  <c r="G17" i="3" s="1"/>
  <c r="K20" i="2"/>
  <c r="I20" i="2" s="1"/>
  <c r="G20" i="2" s="1"/>
  <c r="O20" i="2"/>
  <c r="M21" i="2" s="1"/>
  <c r="L19" i="2"/>
  <c r="E19" i="2"/>
  <c r="D19" i="2" s="1"/>
  <c r="C19" i="2" s="1"/>
  <c r="L17" i="1"/>
  <c r="E17" i="1"/>
  <c r="D17" i="1" s="1"/>
  <c r="C17" i="1" s="1"/>
  <c r="K18" i="1"/>
  <c r="I18" i="1" s="1"/>
  <c r="G18" i="1" s="1"/>
  <c r="O18" i="1"/>
  <c r="M19" i="1" s="1"/>
  <c r="K19" i="4" l="1"/>
  <c r="I19" i="4" s="1"/>
  <c r="G19" i="4" s="1"/>
  <c r="O19" i="4"/>
  <c r="M20" i="4" s="1"/>
  <c r="L17" i="4"/>
  <c r="E17" i="4"/>
  <c r="D17" i="4" s="1"/>
  <c r="C17" i="4" s="1"/>
  <c r="L17" i="3"/>
  <c r="E17" i="3"/>
  <c r="D17" i="3" s="1"/>
  <c r="C17" i="3" s="1"/>
  <c r="O18" i="3"/>
  <c r="M19" i="3" s="1"/>
  <c r="K18" i="3"/>
  <c r="I18" i="3" s="1"/>
  <c r="G18" i="3" s="1"/>
  <c r="K21" i="2"/>
  <c r="I21" i="2" s="1"/>
  <c r="G21" i="2" s="1"/>
  <c r="O21" i="2"/>
  <c r="M22" i="2" s="1"/>
  <c r="L20" i="2"/>
  <c r="E20" i="2"/>
  <c r="D20" i="2" s="1"/>
  <c r="C20" i="2" s="1"/>
  <c r="K19" i="1"/>
  <c r="I19" i="1" s="1"/>
  <c r="G19" i="1" s="1"/>
  <c r="O19" i="1"/>
  <c r="M20" i="1" s="1"/>
  <c r="L18" i="1"/>
  <c r="E18" i="1"/>
  <c r="D18" i="1" s="1"/>
  <c r="C18" i="1" s="1"/>
  <c r="K20" i="4" l="1"/>
  <c r="I20" i="4" s="1"/>
  <c r="G20" i="4" s="1"/>
  <c r="O20" i="4"/>
  <c r="M21" i="4" s="1"/>
  <c r="L19" i="4"/>
  <c r="E19" i="4"/>
  <c r="D19" i="4" s="1"/>
  <c r="C19" i="4" s="1"/>
  <c r="L18" i="3"/>
  <c r="E18" i="3"/>
  <c r="D18" i="3" s="1"/>
  <c r="C18" i="3" s="1"/>
  <c r="O19" i="3"/>
  <c r="M20" i="3" s="1"/>
  <c r="K19" i="3"/>
  <c r="I19" i="3" s="1"/>
  <c r="G19" i="3" s="1"/>
  <c r="L21" i="2"/>
  <c r="E21" i="2"/>
  <c r="D21" i="2" s="1"/>
  <c r="C21" i="2" s="1"/>
  <c r="K22" i="2"/>
  <c r="I22" i="2" s="1"/>
  <c r="G22" i="2" s="1"/>
  <c r="O22" i="2"/>
  <c r="K20" i="1"/>
  <c r="I20" i="1" s="1"/>
  <c r="G20" i="1" s="1"/>
  <c r="O20" i="1"/>
  <c r="M21" i="1" s="1"/>
  <c r="L19" i="1"/>
  <c r="E19" i="1"/>
  <c r="D19" i="1" s="1"/>
  <c r="C19" i="1" s="1"/>
  <c r="K21" i="4" l="1"/>
  <c r="I21" i="4" s="1"/>
  <c r="G21" i="4" s="1"/>
  <c r="O21" i="4"/>
  <c r="M22" i="4" s="1"/>
  <c r="L20" i="4"/>
  <c r="E20" i="4"/>
  <c r="D20" i="4" s="1"/>
  <c r="C20" i="4" s="1"/>
  <c r="L19" i="3"/>
  <c r="E19" i="3"/>
  <c r="D19" i="3" s="1"/>
  <c r="C19" i="3" s="1"/>
  <c r="O20" i="3"/>
  <c r="M21" i="3" s="1"/>
  <c r="K20" i="3"/>
  <c r="I20" i="3" s="1"/>
  <c r="G20" i="3" s="1"/>
  <c r="L22" i="2"/>
  <c r="E22" i="2"/>
  <c r="D22" i="2" s="1"/>
  <c r="C22" i="2" s="1"/>
  <c r="I23" i="2"/>
  <c r="K23" i="2" s="1"/>
  <c r="M24" i="2" s="1"/>
  <c r="K21" i="1"/>
  <c r="I21" i="1" s="1"/>
  <c r="G21" i="1" s="1"/>
  <c r="O21" i="1"/>
  <c r="L20" i="1"/>
  <c r="E20" i="1"/>
  <c r="D20" i="1" s="1"/>
  <c r="C20" i="1" s="1"/>
  <c r="K22" i="4" l="1"/>
  <c r="I22" i="4" s="1"/>
  <c r="G22" i="4" s="1"/>
  <c r="O22" i="4"/>
  <c r="M23" i="4" s="1"/>
  <c r="L21" i="4"/>
  <c r="E21" i="4"/>
  <c r="D21" i="4" s="1"/>
  <c r="C21" i="4" s="1"/>
  <c r="L20" i="3"/>
  <c r="E20" i="3"/>
  <c r="D20" i="3" s="1"/>
  <c r="C20" i="3" s="1"/>
  <c r="O21" i="3"/>
  <c r="K21" i="3"/>
  <c r="I21" i="3" s="1"/>
  <c r="G21" i="3" s="1"/>
  <c r="O24" i="2"/>
  <c r="M25" i="2" s="1"/>
  <c r="K24" i="2"/>
  <c r="I24" i="2" s="1"/>
  <c r="G24" i="2" s="1"/>
  <c r="I22" i="1"/>
  <c r="K22" i="1" s="1"/>
  <c r="M23" i="1" s="1"/>
  <c r="L21" i="1"/>
  <c r="E21" i="1"/>
  <c r="D21" i="1" s="1"/>
  <c r="C21" i="1" s="1"/>
  <c r="K23" i="4" l="1"/>
  <c r="I23" i="4" s="1"/>
  <c r="G23" i="4" s="1"/>
  <c r="O23" i="4"/>
  <c r="M24" i="4" s="1"/>
  <c r="L22" i="4"/>
  <c r="E22" i="4"/>
  <c r="D22" i="4" s="1"/>
  <c r="C22" i="4" s="1"/>
  <c r="L21" i="3"/>
  <c r="E21" i="3"/>
  <c r="D21" i="3" s="1"/>
  <c r="C21" i="3" s="1"/>
  <c r="I22" i="3"/>
  <c r="K22" i="3" s="1"/>
  <c r="M24" i="3" s="1"/>
  <c r="L24" i="2"/>
  <c r="E24" i="2"/>
  <c r="D24" i="2" s="1"/>
  <c r="C24" i="2" s="1"/>
  <c r="O25" i="2"/>
  <c r="M26" i="2" s="1"/>
  <c r="K25" i="2"/>
  <c r="I25" i="2" s="1"/>
  <c r="G25" i="2" s="1"/>
  <c r="O23" i="1"/>
  <c r="M24" i="1" s="1"/>
  <c r="K23" i="1"/>
  <c r="I23" i="1" s="1"/>
  <c r="G23" i="1" s="1"/>
  <c r="K24" i="4" l="1"/>
  <c r="I24" i="4" s="1"/>
  <c r="G24" i="4" s="1"/>
  <c r="O24" i="4"/>
  <c r="M25" i="4" s="1"/>
  <c r="L23" i="4"/>
  <c r="E23" i="4"/>
  <c r="D23" i="4" s="1"/>
  <c r="C23" i="4" s="1"/>
  <c r="O24" i="3"/>
  <c r="M26" i="3" s="1"/>
  <c r="K24" i="3"/>
  <c r="I24" i="3" s="1"/>
  <c r="G24" i="3" s="1"/>
  <c r="L25" i="2"/>
  <c r="E25" i="2"/>
  <c r="D25" i="2" s="1"/>
  <c r="C25" i="2" s="1"/>
  <c r="O26" i="2"/>
  <c r="M27" i="2" s="1"/>
  <c r="K26" i="2"/>
  <c r="I26" i="2" s="1"/>
  <c r="G26" i="2" s="1"/>
  <c r="L23" i="1"/>
  <c r="E23" i="1"/>
  <c r="D23" i="1" s="1"/>
  <c r="C23" i="1" s="1"/>
  <c r="O24" i="1"/>
  <c r="M25" i="1" s="1"/>
  <c r="K24" i="1"/>
  <c r="I24" i="1" s="1"/>
  <c r="G24" i="1" s="1"/>
  <c r="K25" i="4" l="1"/>
  <c r="I25" i="4" s="1"/>
  <c r="G25" i="4" s="1"/>
  <c r="O25" i="4"/>
  <c r="L24" i="4"/>
  <c r="E24" i="4"/>
  <c r="D24" i="4" s="1"/>
  <c r="C24" i="4" s="1"/>
  <c r="L24" i="3"/>
  <c r="E24" i="3"/>
  <c r="D24" i="3" s="1"/>
  <c r="C24" i="3" s="1"/>
  <c r="O26" i="3"/>
  <c r="M27" i="3" s="1"/>
  <c r="K26" i="3"/>
  <c r="I26" i="3" s="1"/>
  <c r="G26" i="3" s="1"/>
  <c r="L26" i="2"/>
  <c r="E26" i="2"/>
  <c r="D26" i="2" s="1"/>
  <c r="C26" i="2" s="1"/>
  <c r="O27" i="2"/>
  <c r="M28" i="2" s="1"/>
  <c r="K27" i="2"/>
  <c r="I27" i="2" s="1"/>
  <c r="G27" i="2" s="1"/>
  <c r="L24" i="1"/>
  <c r="E24" i="1"/>
  <c r="D24" i="1" s="1"/>
  <c r="C24" i="1" s="1"/>
  <c r="O25" i="1"/>
  <c r="M26" i="1" s="1"/>
  <c r="K25" i="1"/>
  <c r="I25" i="1" s="1"/>
  <c r="G25" i="1" s="1"/>
  <c r="I26" i="4" l="1"/>
  <c r="K26" i="4" s="1"/>
  <c r="M28" i="4" s="1"/>
  <c r="L25" i="4"/>
  <c r="E25" i="4"/>
  <c r="D25" i="4" s="1"/>
  <c r="C25" i="4" s="1"/>
  <c r="L26" i="3"/>
  <c r="E26" i="3"/>
  <c r="D26" i="3" s="1"/>
  <c r="C26" i="3" s="1"/>
  <c r="O27" i="3"/>
  <c r="M28" i="3" s="1"/>
  <c r="K27" i="3"/>
  <c r="I27" i="3" s="1"/>
  <c r="G27" i="3" s="1"/>
  <c r="L27" i="2"/>
  <c r="E27" i="2"/>
  <c r="D27" i="2" s="1"/>
  <c r="C27" i="2" s="1"/>
  <c r="O28" i="2"/>
  <c r="K28" i="2"/>
  <c r="I28" i="2" s="1"/>
  <c r="G28" i="2" s="1"/>
  <c r="L25" i="1"/>
  <c r="E25" i="1"/>
  <c r="D25" i="1" s="1"/>
  <c r="C25" i="1" s="1"/>
  <c r="O26" i="1"/>
  <c r="K26" i="1"/>
  <c r="I26" i="1" s="1"/>
  <c r="G26" i="1" s="1"/>
  <c r="O28" i="4" l="1"/>
  <c r="M29" i="4" s="1"/>
  <c r="K28" i="4"/>
  <c r="I28" i="4" s="1"/>
  <c r="G28" i="4" s="1"/>
  <c r="L27" i="3"/>
  <c r="E27" i="3"/>
  <c r="D27" i="3" s="1"/>
  <c r="C27" i="3" s="1"/>
  <c r="O28" i="3"/>
  <c r="K28" i="3"/>
  <c r="I28" i="3" s="1"/>
  <c r="G28" i="3" s="1"/>
  <c r="L28" i="2"/>
  <c r="E28" i="2"/>
  <c r="D28" i="2" s="1"/>
  <c r="C28" i="2" s="1"/>
  <c r="I29" i="2"/>
  <c r="L26" i="1"/>
  <c r="E26" i="1"/>
  <c r="D26" i="1" s="1"/>
  <c r="C26" i="1" s="1"/>
  <c r="I27" i="1"/>
  <c r="L28" i="4" l="1"/>
  <c r="E28" i="4"/>
  <c r="D28" i="4" s="1"/>
  <c r="C28" i="4" s="1"/>
  <c r="O29" i="4"/>
  <c r="M30" i="4" s="1"/>
  <c r="K29" i="4"/>
  <c r="I29" i="4" s="1"/>
  <c r="G29" i="4" s="1"/>
  <c r="L28" i="3"/>
  <c r="E28" i="3"/>
  <c r="D28" i="3" s="1"/>
  <c r="C28" i="3" s="1"/>
  <c r="I29" i="3"/>
  <c r="L29" i="4" l="1"/>
  <c r="E29" i="4"/>
  <c r="D29" i="4" s="1"/>
  <c r="C29" i="4" s="1"/>
  <c r="O30" i="4"/>
  <c r="M31" i="4" s="1"/>
  <c r="K30" i="4"/>
  <c r="I30" i="4" s="1"/>
  <c r="G30" i="4" s="1"/>
  <c r="L30" i="4" l="1"/>
  <c r="E30" i="4"/>
  <c r="D30" i="4" s="1"/>
  <c r="C30" i="4" s="1"/>
  <c r="O31" i="4"/>
  <c r="M32" i="4" s="1"/>
  <c r="K31" i="4"/>
  <c r="I31" i="4" s="1"/>
  <c r="G31" i="4" s="1"/>
  <c r="L31" i="4" l="1"/>
  <c r="E31" i="4"/>
  <c r="D31" i="4" s="1"/>
  <c r="C31" i="4" s="1"/>
  <c r="O32" i="4"/>
  <c r="M33" i="4" s="1"/>
  <c r="K32" i="4"/>
  <c r="I32" i="4" s="1"/>
  <c r="G32" i="4" s="1"/>
  <c r="L32" i="4" l="1"/>
  <c r="E32" i="4"/>
  <c r="D32" i="4" s="1"/>
  <c r="C32" i="4" s="1"/>
  <c r="O33" i="4"/>
  <c r="M34" i="4" s="1"/>
  <c r="K33" i="4"/>
  <c r="I33" i="4" s="1"/>
  <c r="G33" i="4" s="1"/>
  <c r="L33" i="4" l="1"/>
  <c r="E33" i="4"/>
  <c r="D33" i="4" s="1"/>
  <c r="C33" i="4" s="1"/>
  <c r="O34" i="4"/>
  <c r="K34" i="4"/>
  <c r="I34" i="4" s="1"/>
  <c r="G34" i="4" s="1"/>
  <c r="L34" i="4" l="1"/>
  <c r="E34" i="4"/>
  <c r="D34" i="4" s="1"/>
  <c r="C34" i="4" s="1"/>
  <c r="I35" i="4"/>
</calcChain>
</file>

<file path=xl/sharedStrings.xml><?xml version="1.0" encoding="utf-8"?>
<sst xmlns="http://schemas.openxmlformats.org/spreadsheetml/2006/main" count="445" uniqueCount="51">
  <si>
    <t>第62回佐賀県吹奏楽大会進行表（第一日目）</t>
    <rPh sb="0" eb="1">
      <t>ダイ</t>
    </rPh>
    <rPh sb="3" eb="4">
      <t>カイ</t>
    </rPh>
    <rPh sb="4" eb="7">
      <t>サガケン</t>
    </rPh>
    <rPh sb="7" eb="10">
      <t>スイソウガク</t>
    </rPh>
    <rPh sb="10" eb="12">
      <t>タイカイ</t>
    </rPh>
    <rPh sb="12" eb="15">
      <t>シンコウヒョウ</t>
    </rPh>
    <rPh sb="16" eb="17">
      <t>ダイ</t>
    </rPh>
    <rPh sb="17" eb="18">
      <t>1</t>
    </rPh>
    <rPh sb="18" eb="20">
      <t>ニチメ</t>
    </rPh>
    <phoneticPr fontId="4"/>
  </si>
  <si>
    <t>順番</t>
    <rPh sb="0" eb="2">
      <t>ジュンバン</t>
    </rPh>
    <phoneticPr fontId="4"/>
  </si>
  <si>
    <t>団体名</t>
    <rPh sb="0" eb="3">
      <t>ダンタイメイ</t>
    </rPh>
    <phoneticPr fontId="4"/>
  </si>
  <si>
    <t>受付</t>
    <rPh sb="0" eb="2">
      <t>ウケツケ</t>
    </rPh>
    <phoneticPr fontId="4"/>
  </si>
  <si>
    <t>集合</t>
    <rPh sb="0" eb="2">
      <t>シュウゴウ</t>
    </rPh>
    <phoneticPr fontId="4"/>
  </si>
  <si>
    <t>チューニング室</t>
    <rPh sb="6" eb="7">
      <t>シツ</t>
    </rPh>
    <phoneticPr fontId="4"/>
  </si>
  <si>
    <t>室</t>
    <rPh sb="0" eb="1">
      <t>シツ</t>
    </rPh>
    <phoneticPr fontId="4"/>
  </si>
  <si>
    <t>舞台袖待機</t>
    <rPh sb="0" eb="2">
      <t>ブタイ</t>
    </rPh>
    <rPh sb="2" eb="3">
      <t>ソデ</t>
    </rPh>
    <rPh sb="3" eb="5">
      <t>タイキ</t>
    </rPh>
    <phoneticPr fontId="7"/>
  </si>
  <si>
    <t>打楽器　集合時間</t>
    <rPh sb="0" eb="3">
      <t>ダガッキ</t>
    </rPh>
    <rPh sb="4" eb="6">
      <t>シュウゴウ</t>
    </rPh>
    <rPh sb="6" eb="8">
      <t>ジカン</t>
    </rPh>
    <phoneticPr fontId="4"/>
  </si>
  <si>
    <t>演奏時間</t>
    <rPh sb="0" eb="2">
      <t>エンソウ</t>
    </rPh>
    <rPh sb="2" eb="4">
      <t>ジカン</t>
    </rPh>
    <phoneticPr fontId="4"/>
  </si>
  <si>
    <t>開会式</t>
    <phoneticPr fontId="4"/>
  </si>
  <si>
    <t>9:50</t>
    <phoneticPr fontId="7"/>
  </si>
  <si>
    <t>～</t>
  </si>
  <si>
    <t>高校Ａ部門(19)</t>
    <rPh sb="0" eb="2">
      <t>コウコウ</t>
    </rPh>
    <rPh sb="3" eb="5">
      <t>ブモン</t>
    </rPh>
    <phoneticPr fontId="4"/>
  </si>
  <si>
    <t xml:space="preserve">  ┌10分┐ ┌5分┐┌ 25分 ┐ ┌ 5分 ┐ ┌  12分  ┐ ┌  3分  ┐ ┌  12分  ┐</t>
    <rPh sb="5" eb="6">
      <t>フン</t>
    </rPh>
    <rPh sb="10" eb="11">
      <t>フン</t>
    </rPh>
    <rPh sb="16" eb="17">
      <t>フン</t>
    </rPh>
    <rPh sb="23" eb="24">
      <t>フン</t>
    </rPh>
    <rPh sb="32" eb="33">
      <t>フン</t>
    </rPh>
    <phoneticPr fontId="4"/>
  </si>
  <si>
    <t>～</t>
    <phoneticPr fontId="4"/>
  </si>
  <si>
    <t>Ａ</t>
    <phoneticPr fontId="4"/>
  </si>
  <si>
    <t>Ｂ</t>
    <phoneticPr fontId="4"/>
  </si>
  <si>
    <t>休　憩</t>
    <rPh sb="0" eb="1">
      <t>キュウ</t>
    </rPh>
    <rPh sb="2" eb="3">
      <t>イコイ</t>
    </rPh>
    <phoneticPr fontId="4"/>
  </si>
  <si>
    <t>分</t>
    <rPh sb="0" eb="1">
      <t>フン</t>
    </rPh>
    <phoneticPr fontId="7"/>
  </si>
  <si>
    <t>Ｂ</t>
  </si>
  <si>
    <t>Ａ</t>
  </si>
  <si>
    <t>昼 休 み</t>
    <rPh sb="0" eb="1">
      <t>ヒル</t>
    </rPh>
    <rPh sb="2" eb="3">
      <t>キュウ</t>
    </rPh>
    <phoneticPr fontId="4"/>
  </si>
  <si>
    <t>審査結果一覧表配付</t>
    <rPh sb="0" eb="2">
      <t>シンサ</t>
    </rPh>
    <rPh sb="2" eb="4">
      <t>ケッカ</t>
    </rPh>
    <rPh sb="4" eb="7">
      <t>イチランヒョウ</t>
    </rPh>
    <rPh sb="7" eb="9">
      <t>ハイフ</t>
    </rPh>
    <phoneticPr fontId="4"/>
  </si>
  <si>
    <t>※午後の部の開場時間</t>
    <rPh sb="1" eb="3">
      <t>ゴゴ</t>
    </rPh>
    <rPh sb="4" eb="5">
      <t>ブ</t>
    </rPh>
    <rPh sb="6" eb="8">
      <t>カイジョウ</t>
    </rPh>
    <rPh sb="8" eb="10">
      <t>ジカン</t>
    </rPh>
    <phoneticPr fontId="7"/>
  </si>
  <si>
    <t>第62回佐賀県吹奏楽大会進行表（第二日目）</t>
    <rPh sb="0" eb="1">
      <t>ダイ</t>
    </rPh>
    <rPh sb="3" eb="4">
      <t>カイ</t>
    </rPh>
    <rPh sb="4" eb="7">
      <t>サガケン</t>
    </rPh>
    <rPh sb="7" eb="10">
      <t>スイソウガク</t>
    </rPh>
    <rPh sb="10" eb="12">
      <t>タイカイ</t>
    </rPh>
    <rPh sb="12" eb="15">
      <t>シンコウヒョウ</t>
    </rPh>
    <rPh sb="16" eb="17">
      <t>ダイ</t>
    </rPh>
    <rPh sb="17" eb="18">
      <t>2</t>
    </rPh>
    <rPh sb="18" eb="20">
      <t>ニチメ</t>
    </rPh>
    <phoneticPr fontId="4"/>
  </si>
  <si>
    <t>開会式</t>
    <rPh sb="0" eb="2">
      <t>カイカイ</t>
    </rPh>
    <rPh sb="2" eb="3">
      <t>シキ</t>
    </rPh>
    <phoneticPr fontId="4"/>
  </si>
  <si>
    <t>小学校Ａ部門(２)</t>
    <rPh sb="0" eb="3">
      <t>ショウガッコウ</t>
    </rPh>
    <rPh sb="4" eb="6">
      <t>ブモン</t>
    </rPh>
    <phoneticPr fontId="4"/>
  </si>
  <si>
    <t xml:space="preserve">  ┌10分┐┌5分┐ ┌15分┐  ┌ 10分 ┐  ┌ 7分 ┐   ┌  3分  ┐  ┌ 7分 ┐</t>
    <rPh sb="5" eb="6">
      <t>フン</t>
    </rPh>
    <rPh sb="9" eb="10">
      <t>フン</t>
    </rPh>
    <rPh sb="15" eb="16">
      <t>フン</t>
    </rPh>
    <rPh sb="23" eb="24">
      <t>フン</t>
    </rPh>
    <rPh sb="31" eb="32">
      <t>フン</t>
    </rPh>
    <phoneticPr fontId="4"/>
  </si>
  <si>
    <t>小学校Ｂ部門(１)</t>
    <rPh sb="0" eb="2">
      <t>ショウガク</t>
    </rPh>
    <rPh sb="2" eb="3">
      <t>コウ</t>
    </rPh>
    <rPh sb="4" eb="6">
      <t>ブモン</t>
    </rPh>
    <phoneticPr fontId="4"/>
  </si>
  <si>
    <t>分</t>
    <rPh sb="0" eb="1">
      <t>フン</t>
    </rPh>
    <phoneticPr fontId="4"/>
  </si>
  <si>
    <t>中学校Ａ部門(1～16)</t>
    <rPh sb="0" eb="3">
      <t>チュウガッコウ</t>
    </rPh>
    <rPh sb="4" eb="6">
      <t>ブモン</t>
    </rPh>
    <phoneticPr fontId="4"/>
  </si>
  <si>
    <t xml:space="preserve">  ┌10分┐┌5分┐ ┌25分┐  ┌ 5分 ┐   ┌ 12分 ┐  ┌  3分  ┐  ┌12分┐</t>
    <rPh sb="5" eb="6">
      <t>フン</t>
    </rPh>
    <rPh sb="9" eb="10">
      <t>フン</t>
    </rPh>
    <rPh sb="15" eb="16">
      <t>フン</t>
    </rPh>
    <rPh sb="22" eb="23">
      <t>フン</t>
    </rPh>
    <rPh sb="32" eb="33">
      <t>フン</t>
    </rPh>
    <phoneticPr fontId="4"/>
  </si>
  <si>
    <t>閉式(影アナ)　</t>
    <rPh sb="0" eb="2">
      <t>ヘイシキ</t>
    </rPh>
    <rPh sb="3" eb="4">
      <t>カゲ</t>
    </rPh>
    <phoneticPr fontId="4"/>
  </si>
  <si>
    <t>※小学校の部 審査結果一覧表配付</t>
    <rPh sb="1" eb="4">
      <t>ショウガッコウ</t>
    </rPh>
    <rPh sb="5" eb="6">
      <t>ブ</t>
    </rPh>
    <rPh sb="7" eb="9">
      <t>シンサ</t>
    </rPh>
    <rPh sb="9" eb="11">
      <t>ケッカ</t>
    </rPh>
    <rPh sb="11" eb="14">
      <t>イチランヒョウ</t>
    </rPh>
    <rPh sb="14" eb="16">
      <t>ハイフ</t>
    </rPh>
    <phoneticPr fontId="7"/>
  </si>
  <si>
    <t>　午後の部の開場時間</t>
    <rPh sb="1" eb="3">
      <t>ゴゴ</t>
    </rPh>
    <rPh sb="4" eb="5">
      <t>ブ</t>
    </rPh>
    <rPh sb="6" eb="8">
      <t>カイジョウ</t>
    </rPh>
    <rPh sb="8" eb="10">
      <t>ジカン</t>
    </rPh>
    <phoneticPr fontId="7"/>
  </si>
  <si>
    <t>第62回佐賀県吹奏楽大会進行表（第三日目）</t>
    <rPh sb="0" eb="1">
      <t>ダイ</t>
    </rPh>
    <rPh sb="3" eb="4">
      <t>カイ</t>
    </rPh>
    <rPh sb="4" eb="7">
      <t>サガケン</t>
    </rPh>
    <rPh sb="7" eb="10">
      <t>スイソウガク</t>
    </rPh>
    <rPh sb="10" eb="12">
      <t>タイカイ</t>
    </rPh>
    <rPh sb="12" eb="15">
      <t>シンコウヒョウ</t>
    </rPh>
    <rPh sb="16" eb="17">
      <t>ダイ</t>
    </rPh>
    <rPh sb="17" eb="18">
      <t>3</t>
    </rPh>
    <rPh sb="18" eb="20">
      <t>ニチメ</t>
    </rPh>
    <phoneticPr fontId="4"/>
  </si>
  <si>
    <t>中学校Ａ部門(17～31)</t>
    <rPh sb="0" eb="3">
      <t>チュウガッコウ</t>
    </rPh>
    <rPh sb="4" eb="6">
      <t>ブモン</t>
    </rPh>
    <phoneticPr fontId="4"/>
  </si>
  <si>
    <t xml:space="preserve">  ┌10分┐┌5分┐ ┌25分┐   ┌ 5分 ┐  ┌12分┐   ┌  3分  ┐   ┌12分┐</t>
    <rPh sb="5" eb="6">
      <t>フン</t>
    </rPh>
    <rPh sb="9" eb="10">
      <t>フン</t>
    </rPh>
    <rPh sb="15" eb="16">
      <t>フン</t>
    </rPh>
    <rPh sb="23" eb="24">
      <t>フン</t>
    </rPh>
    <rPh sb="31" eb="32">
      <t>フン</t>
    </rPh>
    <phoneticPr fontId="4"/>
  </si>
  <si>
    <t>昼休み</t>
    <rPh sb="0" eb="2">
      <t>ヒルヤス</t>
    </rPh>
    <phoneticPr fontId="4"/>
  </si>
  <si>
    <t>大学Ａ部門(１)</t>
    <rPh sb="0" eb="2">
      <t>ダイガク</t>
    </rPh>
    <rPh sb="3" eb="5">
      <t>ブモン</t>
    </rPh>
    <phoneticPr fontId="4"/>
  </si>
  <si>
    <t xml:space="preserve">  ┌10分┐┌5分┐┌25分┐  ┌ 5分 ┐    ┌12分┐   ┌  3分  ┐   ┌12分┐</t>
    <rPh sb="5" eb="6">
      <t>フン</t>
    </rPh>
    <rPh sb="9" eb="10">
      <t>フン</t>
    </rPh>
    <rPh sb="14" eb="15">
      <t>フン</t>
    </rPh>
    <rPh sb="21" eb="22">
      <t>フン</t>
    </rPh>
    <rPh sb="31" eb="32">
      <t>フン</t>
    </rPh>
    <phoneticPr fontId="4"/>
  </si>
  <si>
    <t>佐賀大学</t>
    <rPh sb="0" eb="2">
      <t>サガ</t>
    </rPh>
    <rPh sb="2" eb="4">
      <t>ダイガク</t>
    </rPh>
    <phoneticPr fontId="7"/>
  </si>
  <si>
    <t>職場・一般Ａ部門(３)</t>
    <rPh sb="0" eb="2">
      <t>ショクバ</t>
    </rPh>
    <rPh sb="3" eb="5">
      <t>イッパン</t>
    </rPh>
    <rPh sb="6" eb="8">
      <t>ブモン</t>
    </rPh>
    <phoneticPr fontId="4"/>
  </si>
  <si>
    <t>※午後の部の開場時間</t>
    <rPh sb="1" eb="3">
      <t>ゴゴノブ</t>
    </rPh>
    <rPh sb="4" eb="10">
      <t>カイジョウジカン</t>
    </rPh>
    <phoneticPr fontId="7"/>
  </si>
  <si>
    <t>第62回佐賀県吹奏楽大会進行表（第四日目）</t>
    <rPh sb="0" eb="1">
      <t>ダイ</t>
    </rPh>
    <rPh sb="3" eb="4">
      <t>カイ</t>
    </rPh>
    <rPh sb="4" eb="7">
      <t>サガケン</t>
    </rPh>
    <rPh sb="7" eb="10">
      <t>スイソウガク</t>
    </rPh>
    <rPh sb="10" eb="12">
      <t>タイカイ</t>
    </rPh>
    <rPh sb="12" eb="15">
      <t>シンコウヒョウ</t>
    </rPh>
    <rPh sb="16" eb="17">
      <t>ダイ</t>
    </rPh>
    <rPh sb="17" eb="18">
      <t>4</t>
    </rPh>
    <rPh sb="18" eb="20">
      <t>ニチメ</t>
    </rPh>
    <phoneticPr fontId="4"/>
  </si>
  <si>
    <t>中学校Ｂ部門(19)</t>
    <rPh sb="0" eb="3">
      <t>チュウガッコウ</t>
    </rPh>
    <rPh sb="4" eb="6">
      <t>ブモン</t>
    </rPh>
    <phoneticPr fontId="4"/>
  </si>
  <si>
    <t xml:space="preserve">  ┌10分┐┌5分┐ ┌ 15分 ┐ ┌ 5分 ┐  ┌ 7分 ┐   ┌  3分  ┐ ┌ 7分 ┐</t>
    <rPh sb="5" eb="6">
      <t>フン</t>
    </rPh>
    <rPh sb="9" eb="10">
      <t>フン</t>
    </rPh>
    <rPh sb="16" eb="17">
      <t>フン</t>
    </rPh>
    <rPh sb="23" eb="24">
      <t>フン</t>
    </rPh>
    <rPh sb="31" eb="32">
      <t>フン</t>
    </rPh>
    <phoneticPr fontId="4"/>
  </si>
  <si>
    <t>高校Ｂ部門(７)</t>
    <rPh sb="0" eb="2">
      <t>コウコウ</t>
    </rPh>
    <rPh sb="3" eb="5">
      <t>ブモン</t>
    </rPh>
    <phoneticPr fontId="4"/>
  </si>
  <si>
    <t xml:space="preserve">  ┌10分┐┌5分┐ ┌15分┐   ┌ 5分 ┐  ┌ 7分 ┐   ┌  3分  ┐ ┌ 7分 ┐</t>
    <rPh sb="5" eb="6">
      <t>フン</t>
    </rPh>
    <rPh sb="9" eb="10">
      <t>フン</t>
    </rPh>
    <rPh sb="15" eb="16">
      <t>フン</t>
    </rPh>
    <rPh sb="23" eb="24">
      <t>フン</t>
    </rPh>
    <rPh sb="31" eb="32">
      <t>フン</t>
    </rPh>
    <phoneticPr fontId="4"/>
  </si>
  <si>
    <t>※午後の部の開場時間</t>
    <rPh sb="0" eb="10">
      <t>コメゴゴノブノカイジョウジカン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</si>
</sst>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h:mm;@"/>
  </numFmts>
  <fonts count="9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6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Ｐ明朝"/>
      <family val="1"/>
      <charset val="128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sz val="6"/>
      <name val="ＭＳ Ｐゴシック"/>
      <family val="3"/>
      <charset val="128"/>
    </font>
    <font>
      <sz val="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102">
    <xf numFmtId="0" fontId="0" fillId="0" borderId="0" xfId="0">
      <alignment vertical="center"/>
    </xf>
    <xf numFmtId="0" fontId="2" fillId="0" borderId="0" xfId="1" applyFont="1">
      <alignment vertical="center"/>
    </xf>
    <xf numFmtId="0" fontId="5" fillId="0" borderId="0" xfId="1" applyFont="1">
      <alignment vertical="center"/>
    </xf>
    <xf numFmtId="14" fontId="5" fillId="0" borderId="1" xfId="1" applyNumberFormat="1" applyFont="1" applyBorder="1" applyAlignment="1">
      <alignment horizontal="center" vertical="center"/>
    </xf>
    <xf numFmtId="0" fontId="6" fillId="0" borderId="2" xfId="1" applyFont="1" applyBorder="1" applyAlignment="1">
      <alignment horizontal="center" vertical="center" shrinkToFit="1"/>
    </xf>
    <xf numFmtId="0" fontId="6" fillId="0" borderId="3" xfId="1" applyFont="1" applyBorder="1" applyAlignment="1">
      <alignment horizontal="center" vertical="center" shrinkToFit="1"/>
    </xf>
    <xf numFmtId="0" fontId="6" fillId="0" borderId="3" xfId="1" applyFont="1" applyBorder="1" applyAlignment="1">
      <alignment horizontal="center" vertical="center" shrinkToFit="1"/>
    </xf>
    <xf numFmtId="0" fontId="8" fillId="0" borderId="4" xfId="1" applyFont="1" applyBorder="1" applyAlignment="1">
      <alignment horizontal="center" vertical="center" wrapText="1"/>
    </xf>
    <xf numFmtId="0" fontId="6" fillId="0" borderId="5" xfId="1" applyFont="1" applyBorder="1" applyAlignment="1">
      <alignment horizontal="center" vertical="center" shrinkToFit="1"/>
    </xf>
    <xf numFmtId="49" fontId="5" fillId="0" borderId="6" xfId="1" applyNumberFormat="1" applyFont="1" applyBorder="1" applyAlignment="1">
      <alignment horizontal="center" vertical="center"/>
    </xf>
    <xf numFmtId="49" fontId="5" fillId="0" borderId="7" xfId="1" applyNumberFormat="1" applyFont="1" applyBorder="1" applyAlignment="1">
      <alignment horizontal="center" vertical="center"/>
    </xf>
    <xf numFmtId="49" fontId="5" fillId="0" borderId="7" xfId="1" applyNumberFormat="1" applyFont="1" applyBorder="1">
      <alignment vertical="center"/>
    </xf>
    <xf numFmtId="49" fontId="5" fillId="0" borderId="7" xfId="1" applyNumberFormat="1" applyFont="1" applyBorder="1" applyAlignment="1">
      <alignment horizontal="right" vertical="center"/>
    </xf>
    <xf numFmtId="20" fontId="5" fillId="0" borderId="7" xfId="1" applyNumberFormat="1" applyFont="1" applyBorder="1" applyAlignment="1">
      <alignment horizontal="center" vertical="center"/>
    </xf>
    <xf numFmtId="20" fontId="5" fillId="0" borderId="7" xfId="1" applyNumberFormat="1" applyFont="1" applyBorder="1">
      <alignment vertical="center"/>
    </xf>
    <xf numFmtId="49" fontId="5" fillId="0" borderId="8" xfId="1" applyNumberFormat="1" applyFont="1" applyBorder="1">
      <alignment vertical="center"/>
    </xf>
    <xf numFmtId="0" fontId="5" fillId="0" borderId="6" xfId="1" applyFont="1" applyBorder="1" applyAlignment="1">
      <alignment horizontal="left" vertical="center"/>
    </xf>
    <xf numFmtId="0" fontId="5" fillId="0" borderId="9" xfId="1" applyFont="1" applyBorder="1" applyAlignment="1">
      <alignment horizontal="left" vertical="center"/>
    </xf>
    <xf numFmtId="0" fontId="5" fillId="0" borderId="7" xfId="1" applyFont="1" applyBorder="1">
      <alignment vertical="center"/>
    </xf>
    <xf numFmtId="0" fontId="5" fillId="0" borderId="8" xfId="1" applyFont="1" applyBorder="1">
      <alignment vertical="center"/>
    </xf>
    <xf numFmtId="0" fontId="5" fillId="0" borderId="10" xfId="1" applyFont="1" applyBorder="1" applyAlignment="1">
      <alignment horizontal="center" vertical="center"/>
    </xf>
    <xf numFmtId="0" fontId="5" fillId="0" borderId="11" xfId="1" applyFont="1" applyBorder="1" applyAlignment="1">
      <alignment horizontal="left" vertical="center" shrinkToFit="1"/>
    </xf>
    <xf numFmtId="20" fontId="5" fillId="0" borderId="12" xfId="1" applyNumberFormat="1" applyFont="1" applyBorder="1" applyAlignment="1">
      <alignment horizontal="right" vertical="center"/>
    </xf>
    <xf numFmtId="20" fontId="5" fillId="0" borderId="11" xfId="1" applyNumberFormat="1" applyFont="1" applyBorder="1" applyAlignment="1">
      <alignment horizontal="right" vertical="center"/>
    </xf>
    <xf numFmtId="20" fontId="5" fillId="0" borderId="13" xfId="1" applyNumberFormat="1" applyFont="1" applyBorder="1" applyAlignment="1">
      <alignment horizontal="right" vertical="center"/>
    </xf>
    <xf numFmtId="20" fontId="5" fillId="0" borderId="14" xfId="1" applyNumberFormat="1" applyFont="1" applyBorder="1" applyAlignment="1">
      <alignment horizontal="center" vertical="center"/>
    </xf>
    <xf numFmtId="20" fontId="5" fillId="0" borderId="15" xfId="1" applyNumberFormat="1" applyFont="1" applyBorder="1" applyAlignment="1">
      <alignment horizontal="right" vertical="center"/>
    </xf>
    <xf numFmtId="20" fontId="5" fillId="0" borderId="0" xfId="1" applyNumberFormat="1" applyFont="1">
      <alignment vertical="center"/>
    </xf>
    <xf numFmtId="0" fontId="5" fillId="0" borderId="16" xfId="1" applyFont="1" applyBorder="1" applyAlignment="1">
      <alignment horizontal="center" vertical="center"/>
    </xf>
    <xf numFmtId="0" fontId="5" fillId="0" borderId="6" xfId="1" applyFont="1" applyBorder="1" applyAlignment="1">
      <alignment horizontal="right" vertical="center"/>
    </xf>
    <xf numFmtId="0" fontId="5" fillId="0" borderId="7" xfId="1" applyFont="1" applyBorder="1" applyAlignment="1">
      <alignment horizontal="right" vertical="center"/>
    </xf>
    <xf numFmtId="0" fontId="5" fillId="0" borderId="7" xfId="1" applyFont="1" applyBorder="1" applyAlignment="1">
      <alignment horizontal="center" vertical="center"/>
    </xf>
    <xf numFmtId="0" fontId="5" fillId="0" borderId="7" xfId="1" applyFont="1" applyBorder="1">
      <alignment vertical="center"/>
    </xf>
    <xf numFmtId="0" fontId="5" fillId="0" borderId="8" xfId="1" applyFont="1" applyBorder="1">
      <alignment vertical="center"/>
    </xf>
    <xf numFmtId="0" fontId="5" fillId="0" borderId="17" xfId="1" applyFont="1" applyBorder="1" applyAlignment="1">
      <alignment horizontal="left" vertical="center" shrinkToFit="1"/>
    </xf>
    <xf numFmtId="0" fontId="5" fillId="0" borderId="18" xfId="1" applyFont="1" applyBorder="1" applyAlignment="1">
      <alignment horizontal="center" vertical="center"/>
    </xf>
    <xf numFmtId="0" fontId="5" fillId="0" borderId="19" xfId="1" applyFont="1" applyBorder="1" applyAlignment="1">
      <alignment horizontal="center" vertical="center"/>
    </xf>
    <xf numFmtId="0" fontId="5" fillId="0" borderId="19" xfId="1" applyFont="1" applyBorder="1" applyAlignment="1">
      <alignment horizontal="center" vertical="center"/>
    </xf>
    <xf numFmtId="20" fontId="5" fillId="0" borderId="19" xfId="1" applyNumberFormat="1" applyFont="1" applyBorder="1" applyAlignment="1">
      <alignment horizontal="right" vertical="center"/>
    </xf>
    <xf numFmtId="20" fontId="5" fillId="0" borderId="19" xfId="1" applyNumberFormat="1" applyFont="1" applyBorder="1" applyAlignment="1">
      <alignment horizontal="center" vertical="center"/>
    </xf>
    <xf numFmtId="0" fontId="5" fillId="0" borderId="20" xfId="1" applyFont="1" applyBorder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5" fillId="0" borderId="0" xfId="1" applyFont="1" applyAlignment="1">
      <alignment horizontal="center" vertical="center" shrinkToFit="1"/>
    </xf>
    <xf numFmtId="20" fontId="5" fillId="0" borderId="0" xfId="1" applyNumberFormat="1" applyFont="1" applyAlignment="1">
      <alignment horizontal="right" vertical="center"/>
    </xf>
    <xf numFmtId="20" fontId="5" fillId="0" borderId="0" xfId="1" applyNumberFormat="1" applyFont="1" applyAlignment="1">
      <alignment horizontal="center" vertical="center"/>
    </xf>
    <xf numFmtId="0" fontId="2" fillId="0" borderId="0" xfId="2" applyFont="1">
      <alignment vertical="center"/>
    </xf>
    <xf numFmtId="0" fontId="5" fillId="0" borderId="1" xfId="2" applyFont="1" applyBorder="1">
      <alignment vertical="center"/>
    </xf>
    <xf numFmtId="14" fontId="5" fillId="0" borderId="1" xfId="2" applyNumberFormat="1" applyFont="1" applyBorder="1" applyAlignment="1">
      <alignment horizontal="center" vertical="center"/>
    </xf>
    <xf numFmtId="0" fontId="5" fillId="0" borderId="0" xfId="2" applyFont="1">
      <alignment vertical="center"/>
    </xf>
    <xf numFmtId="0" fontId="6" fillId="0" borderId="2" xfId="2" applyFont="1" applyBorder="1" applyAlignment="1">
      <alignment horizontal="center" vertical="center" shrinkToFit="1"/>
    </xf>
    <xf numFmtId="0" fontId="6" fillId="0" borderId="3" xfId="2" applyFont="1" applyBorder="1" applyAlignment="1">
      <alignment horizontal="center" vertical="center" shrinkToFit="1"/>
    </xf>
    <xf numFmtId="0" fontId="6" fillId="0" borderId="3" xfId="2" applyFont="1" applyBorder="1" applyAlignment="1">
      <alignment horizontal="center" vertical="center" shrinkToFit="1"/>
    </xf>
    <xf numFmtId="0" fontId="6" fillId="0" borderId="4" xfId="2" applyFont="1" applyBorder="1" applyAlignment="1">
      <alignment horizontal="center" vertical="center" shrinkToFit="1"/>
    </xf>
    <xf numFmtId="0" fontId="6" fillId="0" borderId="21" xfId="2" applyFont="1" applyBorder="1" applyAlignment="1">
      <alignment horizontal="center" vertical="center" shrinkToFit="1"/>
    </xf>
    <xf numFmtId="0" fontId="6" fillId="0" borderId="22" xfId="2" applyFont="1" applyBorder="1" applyAlignment="1">
      <alignment horizontal="center" vertical="center" shrinkToFit="1"/>
    </xf>
    <xf numFmtId="0" fontId="8" fillId="0" borderId="4" xfId="2" applyFont="1" applyBorder="1" applyAlignment="1">
      <alignment horizontal="center" vertical="center" wrapText="1"/>
    </xf>
    <xf numFmtId="0" fontId="6" fillId="0" borderId="5" xfId="2" applyFont="1" applyBorder="1" applyAlignment="1">
      <alignment horizontal="center" vertical="center" shrinkToFit="1"/>
    </xf>
    <xf numFmtId="0" fontId="5" fillId="0" borderId="6" xfId="2" applyFont="1" applyBorder="1" applyAlignment="1">
      <alignment horizontal="center" vertical="center"/>
    </xf>
    <xf numFmtId="0" fontId="5" fillId="0" borderId="7" xfId="2" applyFont="1" applyBorder="1" applyAlignment="1">
      <alignment horizontal="center" vertical="center"/>
    </xf>
    <xf numFmtId="0" fontId="5" fillId="0" borderId="7" xfId="2" applyFont="1" applyBorder="1">
      <alignment vertical="center"/>
    </xf>
    <xf numFmtId="20" fontId="5" fillId="0" borderId="7" xfId="2" applyNumberFormat="1" applyFont="1" applyBorder="1" applyAlignment="1">
      <alignment horizontal="right" vertical="center"/>
    </xf>
    <xf numFmtId="20" fontId="5" fillId="0" borderId="7" xfId="2" applyNumberFormat="1" applyFont="1" applyBorder="1" applyAlignment="1">
      <alignment horizontal="center" vertical="center"/>
    </xf>
    <xf numFmtId="0" fontId="5" fillId="0" borderId="8" xfId="2" applyFont="1" applyBorder="1">
      <alignment vertical="center"/>
    </xf>
    <xf numFmtId="0" fontId="5" fillId="0" borderId="23" xfId="1" applyFont="1" applyBorder="1" applyAlignment="1">
      <alignment horizontal="center" vertical="center"/>
    </xf>
    <xf numFmtId="176" fontId="5" fillId="0" borderId="0" xfId="2" applyNumberFormat="1" applyFont="1">
      <alignment vertical="center"/>
    </xf>
    <xf numFmtId="0" fontId="5" fillId="0" borderId="6" xfId="2" applyFont="1" applyBorder="1" applyAlignment="1">
      <alignment vertical="center" shrinkToFit="1"/>
    </xf>
    <xf numFmtId="0" fontId="5" fillId="0" borderId="9" xfId="2" applyFont="1" applyBorder="1" applyAlignment="1">
      <alignment vertical="center" shrinkToFit="1"/>
    </xf>
    <xf numFmtId="0" fontId="5" fillId="0" borderId="7" xfId="2" applyFont="1" applyBorder="1">
      <alignment vertical="center"/>
    </xf>
    <xf numFmtId="0" fontId="5" fillId="0" borderId="8" xfId="2" applyFont="1" applyBorder="1">
      <alignment vertical="center"/>
    </xf>
    <xf numFmtId="0" fontId="5" fillId="0" borderId="10" xfId="2" applyFont="1" applyBorder="1" applyAlignment="1">
      <alignment horizontal="center" vertical="center"/>
    </xf>
    <xf numFmtId="0" fontId="5" fillId="0" borderId="17" xfId="2" applyFont="1" applyBorder="1" applyAlignment="1">
      <alignment horizontal="left" vertical="center" shrinkToFit="1"/>
    </xf>
    <xf numFmtId="20" fontId="5" fillId="0" borderId="12" xfId="2" applyNumberFormat="1" applyFont="1" applyBorder="1" applyAlignment="1">
      <alignment horizontal="right" vertical="center"/>
    </xf>
    <xf numFmtId="20" fontId="5" fillId="0" borderId="11" xfId="2" applyNumberFormat="1" applyFont="1" applyBorder="1" applyAlignment="1">
      <alignment horizontal="right" vertical="center"/>
    </xf>
    <xf numFmtId="20" fontId="5" fillId="0" borderId="13" xfId="2" applyNumberFormat="1" applyFont="1" applyBorder="1" applyAlignment="1">
      <alignment horizontal="right" vertical="center"/>
    </xf>
    <xf numFmtId="20" fontId="5" fillId="0" borderId="14" xfId="2" applyNumberFormat="1" applyFont="1" applyBorder="1" applyAlignment="1">
      <alignment horizontal="center" vertical="center"/>
    </xf>
    <xf numFmtId="20" fontId="5" fillId="0" borderId="15" xfId="2" applyNumberFormat="1" applyFont="1" applyBorder="1" applyAlignment="1">
      <alignment horizontal="right" vertical="center"/>
    </xf>
    <xf numFmtId="0" fontId="5" fillId="0" borderId="6" xfId="2" applyFont="1" applyBorder="1" applyAlignment="1">
      <alignment horizontal="right" vertical="center"/>
    </xf>
    <xf numFmtId="0" fontId="5" fillId="0" borderId="7" xfId="2" applyFont="1" applyBorder="1" applyAlignment="1">
      <alignment horizontal="right" vertical="center"/>
    </xf>
    <xf numFmtId="0" fontId="5" fillId="0" borderId="7" xfId="2" applyFont="1" applyBorder="1" applyAlignment="1">
      <alignment horizontal="center" vertical="center"/>
    </xf>
    <xf numFmtId="20" fontId="5" fillId="0" borderId="7" xfId="2" applyNumberFormat="1" applyFont="1" applyBorder="1">
      <alignment vertical="center"/>
    </xf>
    <xf numFmtId="0" fontId="5" fillId="0" borderId="18" xfId="2" applyFont="1" applyBorder="1" applyAlignment="1">
      <alignment horizontal="center" vertical="center"/>
    </xf>
    <xf numFmtId="0" fontId="5" fillId="0" borderId="19" xfId="2" applyFont="1" applyBorder="1" applyAlignment="1">
      <alignment horizontal="center" vertical="center"/>
    </xf>
    <xf numFmtId="0" fontId="5" fillId="0" borderId="19" xfId="2" applyFont="1" applyBorder="1" applyAlignment="1">
      <alignment horizontal="center" vertical="center"/>
    </xf>
    <xf numFmtId="20" fontId="5" fillId="0" borderId="19" xfId="2" applyNumberFormat="1" applyFont="1" applyBorder="1" applyAlignment="1">
      <alignment horizontal="right" vertical="center"/>
    </xf>
    <xf numFmtId="20" fontId="5" fillId="0" borderId="19" xfId="2" applyNumberFormat="1" applyFont="1" applyBorder="1" applyAlignment="1">
      <alignment horizontal="center" vertical="center"/>
    </xf>
    <xf numFmtId="0" fontId="5" fillId="0" borderId="20" xfId="2" applyFont="1" applyBorder="1" applyAlignment="1">
      <alignment horizontal="center" vertical="center"/>
    </xf>
    <xf numFmtId="20" fontId="5" fillId="0" borderId="0" xfId="2" applyNumberFormat="1" applyFont="1">
      <alignment vertical="center"/>
    </xf>
    <xf numFmtId="0" fontId="5" fillId="0" borderId="0" xfId="2" applyFont="1" applyAlignment="1">
      <alignment horizontal="center" vertical="center"/>
    </xf>
    <xf numFmtId="0" fontId="5" fillId="0" borderId="0" xfId="2" applyFont="1" applyAlignment="1">
      <alignment horizontal="center" vertical="center" shrinkToFit="1"/>
    </xf>
    <xf numFmtId="20" fontId="5" fillId="0" borderId="0" xfId="2" applyNumberFormat="1" applyFont="1" applyAlignment="1">
      <alignment horizontal="right" vertical="center"/>
    </xf>
    <xf numFmtId="20" fontId="5" fillId="0" borderId="0" xfId="2" applyNumberFormat="1" applyFont="1" applyAlignment="1">
      <alignment horizontal="center" vertical="center"/>
    </xf>
    <xf numFmtId="0" fontId="5" fillId="0" borderId="16" xfId="2" applyFont="1" applyBorder="1" applyAlignment="1">
      <alignment horizontal="center" vertical="center"/>
    </xf>
    <xf numFmtId="0" fontId="5" fillId="0" borderId="23" xfId="2" applyFont="1" applyBorder="1" applyAlignment="1">
      <alignment horizontal="center" vertical="center"/>
    </xf>
    <xf numFmtId="0" fontId="5" fillId="0" borderId="6" xfId="2" applyFont="1" applyBorder="1" applyAlignment="1">
      <alignment horizontal="left" vertical="center"/>
    </xf>
    <xf numFmtId="0" fontId="5" fillId="0" borderId="9" xfId="2" applyFont="1" applyBorder="1" applyAlignment="1">
      <alignment horizontal="left" vertical="center"/>
    </xf>
    <xf numFmtId="0" fontId="5" fillId="0" borderId="11" xfId="2" applyFont="1" applyBorder="1" applyAlignment="1">
      <alignment horizontal="left" vertical="center" shrinkToFit="1"/>
    </xf>
    <xf numFmtId="0" fontId="5" fillId="0" borderId="1" xfId="1" applyFont="1" applyBorder="1">
      <alignment vertical="center"/>
    </xf>
    <xf numFmtId="0" fontId="5" fillId="0" borderId="6" xfId="1" applyFont="1" applyBorder="1" applyAlignment="1">
      <alignment horizontal="center" vertical="center"/>
    </xf>
    <xf numFmtId="0" fontId="5" fillId="0" borderId="7" xfId="1" applyFont="1" applyBorder="1" applyAlignment="1">
      <alignment horizontal="center" vertical="center"/>
    </xf>
    <xf numFmtId="20" fontId="5" fillId="0" borderId="7" xfId="1" applyNumberFormat="1" applyFont="1" applyBorder="1" applyAlignment="1">
      <alignment horizontal="right" vertical="center"/>
    </xf>
    <xf numFmtId="0" fontId="5" fillId="0" borderId="0" xfId="1" applyFont="1" applyAlignment="1">
      <alignment vertical="center" shrinkToFit="1"/>
    </xf>
    <xf numFmtId="0" fontId="5" fillId="0" borderId="0" xfId="1" applyFont="1" applyAlignment="1">
      <alignment horizontal="center" vertical="center"/>
    </xf>
  </cellXfs>
  <cellStyles count="3">
    <cellStyle name="標準" xfId="0" builtinId="0"/>
    <cellStyle name="標準_シュミレーション" xfId="1" xr:uid="{7E56ABE0-7A29-4FC6-9886-48FE86986333}"/>
    <cellStyle name="標準_シュミレーション 2" xfId="2" xr:uid="{8EB143C8-5467-4B9A-841A-CF156E81659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21561;&#22863;&#27005;&#22823;&#20250;\R3&#21561;&#22863;&#27005;&#22823;&#20250;\&#20107;&#21209;&#23616;&#20250;&#12391;&#24517;&#35201;&#12487;&#12540;&#12479;\R3&#12288;%20&#21561;&#22863;&#27005;&#22823;&#20250;&#23529;&#26619;&#38598;&#35336;&#3492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名簿 (2)"/>
      <sheetName val="名簿"/>
      <sheetName val="一日目"/>
      <sheetName val="二日目"/>
      <sheetName val="三日目"/>
      <sheetName val="四日目"/>
      <sheetName val="審査集計１"/>
      <sheetName val="審査集計２・３"/>
      <sheetName val="審査メモ２・３ "/>
      <sheetName val="審査集計メモ４"/>
      <sheetName val="審査集計４"/>
      <sheetName val="審査メモ４(中B・高B・小AB)"/>
      <sheetName val="高Ａ"/>
      <sheetName val="印刷高等Ａ"/>
      <sheetName val="中Ａ"/>
      <sheetName val="印刷中学校Ａ"/>
      <sheetName val="大・一般、小Ｂ・小Ａ"/>
      <sheetName val="印刷小Ｂ・小Ａ"/>
      <sheetName val="印刷大・一般"/>
      <sheetName val="中Ｂ・高Ｂ"/>
      <sheetName val="印刷中Ｂ・高Ｂ"/>
      <sheetName val="審査結果"/>
      <sheetName val="発表・新聞社用"/>
      <sheetName val="プログラム"/>
      <sheetName val="審査結果表"/>
      <sheetName val="タックシール"/>
    </sheetNames>
    <sheetDataSet>
      <sheetData sheetId="0" refreshError="1"/>
      <sheetData sheetId="1">
        <row r="2">
          <cell r="B2">
            <v>1</v>
          </cell>
          <cell r="C2" t="str">
            <v>三根中学校</v>
          </cell>
        </row>
        <row r="3">
          <cell r="B3">
            <v>2</v>
          </cell>
          <cell r="C3" t="str">
            <v>芙蓉中学校</v>
          </cell>
        </row>
        <row r="4">
          <cell r="B4">
            <v>3</v>
          </cell>
          <cell r="C4" t="str">
            <v>有田中学校</v>
          </cell>
        </row>
        <row r="5">
          <cell r="B5">
            <v>4</v>
          </cell>
          <cell r="C5" t="str">
            <v>白石中学校</v>
          </cell>
        </row>
        <row r="6">
          <cell r="B6">
            <v>5</v>
          </cell>
          <cell r="C6" t="str">
            <v>相知中学校</v>
          </cell>
        </row>
        <row r="7">
          <cell r="B7">
            <v>6</v>
          </cell>
          <cell r="C7" t="str">
            <v>有明中学校</v>
          </cell>
        </row>
        <row r="8">
          <cell r="B8">
            <v>7</v>
          </cell>
          <cell r="C8" t="str">
            <v>鹿島東部中学校</v>
          </cell>
        </row>
        <row r="9">
          <cell r="B9">
            <v>8</v>
          </cell>
          <cell r="C9" t="str">
            <v>西唐津中学校</v>
          </cell>
        </row>
        <row r="10">
          <cell r="B10">
            <v>9</v>
          </cell>
          <cell r="C10" t="str">
            <v>唐津第一中学校</v>
          </cell>
        </row>
        <row r="11">
          <cell r="B11">
            <v>10</v>
          </cell>
          <cell r="C11" t="str">
            <v>三田川中学校</v>
          </cell>
        </row>
        <row r="12">
          <cell r="B12">
            <v>11</v>
          </cell>
          <cell r="C12" t="str">
            <v>山内中学校</v>
          </cell>
        </row>
        <row r="13">
          <cell r="B13">
            <v>12</v>
          </cell>
          <cell r="C13" t="str">
            <v>東原庠舎中央校</v>
          </cell>
        </row>
        <row r="14">
          <cell r="B14">
            <v>13</v>
          </cell>
          <cell r="C14" t="str">
            <v>大浦中学校</v>
          </cell>
        </row>
        <row r="15">
          <cell r="B15">
            <v>14</v>
          </cell>
          <cell r="C15" t="str">
            <v>川副中学校</v>
          </cell>
        </row>
        <row r="16">
          <cell r="B16">
            <v>15</v>
          </cell>
          <cell r="C16" t="str">
            <v>思斉中学校</v>
          </cell>
        </row>
        <row r="17">
          <cell r="B17">
            <v>16</v>
          </cell>
          <cell r="C17" t="str">
            <v>玄海みらい学園</v>
          </cell>
        </row>
        <row r="18">
          <cell r="B18">
            <v>17</v>
          </cell>
          <cell r="C18" t="str">
            <v>大町ひじり学園</v>
          </cell>
        </row>
        <row r="19">
          <cell r="B19">
            <v>18</v>
          </cell>
          <cell r="C19" t="str">
            <v>上峰中学校</v>
          </cell>
        </row>
        <row r="20">
          <cell r="B20">
            <v>19</v>
          </cell>
          <cell r="C20" t="str">
            <v>鏡中学校</v>
          </cell>
        </row>
        <row r="21">
          <cell r="B21">
            <v>1</v>
          </cell>
          <cell r="C21" t="str">
            <v>佐賀北高校Ｂ</v>
          </cell>
        </row>
        <row r="22">
          <cell r="B22">
            <v>2</v>
          </cell>
          <cell r="C22" t="str">
            <v>弘学館中学・高校</v>
          </cell>
        </row>
        <row r="23">
          <cell r="B23">
            <v>3</v>
          </cell>
          <cell r="C23" t="str">
            <v>佐賀女子高校</v>
          </cell>
        </row>
        <row r="24">
          <cell r="B24">
            <v>4</v>
          </cell>
          <cell r="C24" t="str">
            <v>佐賀学園高校Ｂ</v>
          </cell>
        </row>
        <row r="25">
          <cell r="B25">
            <v>5</v>
          </cell>
          <cell r="C25" t="str">
            <v>龍谷高校Ｂ</v>
          </cell>
        </row>
        <row r="26">
          <cell r="B26">
            <v>6</v>
          </cell>
          <cell r="C26" t="str">
            <v>唐津商業高校</v>
          </cell>
        </row>
        <row r="27">
          <cell r="B27">
            <v>7</v>
          </cell>
          <cell r="C27" t="str">
            <v>伊万里実業高校</v>
          </cell>
        </row>
        <row r="28">
          <cell r="B28">
            <v>1</v>
          </cell>
          <cell r="C28" t="str">
            <v>伊万里中学校</v>
          </cell>
        </row>
        <row r="29">
          <cell r="B29">
            <v>2</v>
          </cell>
          <cell r="C29" t="str">
            <v>基山中学校</v>
          </cell>
        </row>
        <row r="30">
          <cell r="B30">
            <v>3</v>
          </cell>
          <cell r="C30" t="str">
            <v>昭栄中学校</v>
          </cell>
        </row>
        <row r="31">
          <cell r="B31">
            <v>4</v>
          </cell>
          <cell r="C31" t="str">
            <v>成章中学校</v>
          </cell>
        </row>
        <row r="32">
          <cell r="B32">
            <v>5</v>
          </cell>
          <cell r="C32" t="str">
            <v>西有田中学校</v>
          </cell>
        </row>
        <row r="33">
          <cell r="B33">
            <v>6</v>
          </cell>
          <cell r="C33" t="str">
            <v>武雄中学校</v>
          </cell>
        </row>
        <row r="34">
          <cell r="B34">
            <v>7</v>
          </cell>
          <cell r="C34" t="str">
            <v>啓成中学校</v>
          </cell>
        </row>
        <row r="35">
          <cell r="B35">
            <v>8</v>
          </cell>
          <cell r="C35" t="str">
            <v>武雄青陵中学校</v>
          </cell>
        </row>
        <row r="36">
          <cell r="B36">
            <v>9</v>
          </cell>
          <cell r="C36" t="str">
            <v>多良中学校</v>
          </cell>
        </row>
        <row r="37">
          <cell r="B37">
            <v>10</v>
          </cell>
          <cell r="C37" t="str">
            <v>浜玉中学校</v>
          </cell>
        </row>
        <row r="38">
          <cell r="B38">
            <v>11</v>
          </cell>
          <cell r="C38" t="str">
            <v>香楠中学校</v>
          </cell>
        </row>
        <row r="39">
          <cell r="B39">
            <v>12</v>
          </cell>
          <cell r="C39" t="str">
            <v>北方中学校</v>
          </cell>
        </row>
        <row r="40">
          <cell r="B40">
            <v>13</v>
          </cell>
          <cell r="C40" t="str">
            <v>鳥栖中学校</v>
          </cell>
        </row>
        <row r="41">
          <cell r="B41">
            <v>14</v>
          </cell>
          <cell r="C41" t="str">
            <v>城西中学校</v>
          </cell>
        </row>
        <row r="42">
          <cell r="B42">
            <v>15</v>
          </cell>
          <cell r="C42" t="str">
            <v>附属中学校</v>
          </cell>
        </row>
        <row r="43">
          <cell r="B43">
            <v>16</v>
          </cell>
          <cell r="C43" t="str">
            <v>千代田中学校</v>
          </cell>
        </row>
        <row r="44">
          <cell r="B44">
            <v>17</v>
          </cell>
          <cell r="C44" t="str">
            <v>大和中学校</v>
          </cell>
        </row>
        <row r="45">
          <cell r="B45">
            <v>18</v>
          </cell>
          <cell r="C45" t="str">
            <v>田代中学校</v>
          </cell>
        </row>
        <row r="46">
          <cell r="B46">
            <v>19</v>
          </cell>
          <cell r="C46" t="str">
            <v>嬉野中学校</v>
          </cell>
        </row>
        <row r="47">
          <cell r="B47">
            <v>20</v>
          </cell>
          <cell r="C47" t="str">
            <v>唐津第五中学校</v>
          </cell>
        </row>
        <row r="48">
          <cell r="B48">
            <v>21</v>
          </cell>
          <cell r="C48" t="str">
            <v>城北中学校</v>
          </cell>
        </row>
        <row r="49">
          <cell r="B49">
            <v>22</v>
          </cell>
          <cell r="C49" t="str">
            <v>中原中学校</v>
          </cell>
        </row>
        <row r="50">
          <cell r="B50">
            <v>23</v>
          </cell>
          <cell r="C50" t="str">
            <v>城東中学校</v>
          </cell>
        </row>
        <row r="51">
          <cell r="B51">
            <v>24</v>
          </cell>
          <cell r="C51" t="str">
            <v>北茂安中学校</v>
          </cell>
        </row>
        <row r="52">
          <cell r="B52">
            <v>25</v>
          </cell>
          <cell r="C52" t="str">
            <v>鍋島中学校</v>
          </cell>
        </row>
        <row r="53">
          <cell r="B53">
            <v>26</v>
          </cell>
          <cell r="C53" t="str">
            <v>鹿島西部中学校</v>
          </cell>
        </row>
        <row r="54">
          <cell r="B54">
            <v>27</v>
          </cell>
          <cell r="C54" t="str">
            <v>唐津東中学校</v>
          </cell>
        </row>
        <row r="55">
          <cell r="B55">
            <v>28</v>
          </cell>
          <cell r="C55" t="str">
            <v>金泉中学校</v>
          </cell>
        </row>
        <row r="56">
          <cell r="B56">
            <v>29</v>
          </cell>
          <cell r="C56" t="str">
            <v>城南中学校</v>
          </cell>
        </row>
        <row r="57">
          <cell r="B57">
            <v>30</v>
          </cell>
          <cell r="C57" t="str">
            <v>鳥栖西中学校</v>
          </cell>
        </row>
        <row r="58">
          <cell r="B58">
            <v>31</v>
          </cell>
          <cell r="C58" t="str">
            <v>小城中学校</v>
          </cell>
        </row>
        <row r="64">
          <cell r="B64">
            <v>1</v>
          </cell>
          <cell r="C64" t="str">
            <v>千代田西部小学校</v>
          </cell>
        </row>
        <row r="65">
          <cell r="B65">
            <v>1</v>
          </cell>
          <cell r="C65" t="str">
            <v>鹿島小学校</v>
          </cell>
        </row>
        <row r="66">
          <cell r="B66">
            <v>2</v>
          </cell>
          <cell r="C66" t="str">
            <v>附属小学校</v>
          </cell>
        </row>
        <row r="70">
          <cell r="B70">
            <v>1</v>
          </cell>
          <cell r="C70" t="str">
            <v>佐賀市民吹奏楽団</v>
          </cell>
        </row>
        <row r="71">
          <cell r="B71">
            <v>2</v>
          </cell>
          <cell r="C71" t="str">
            <v>みささぎ吹奏楽団</v>
          </cell>
        </row>
        <row r="72">
          <cell r="B72">
            <v>3</v>
          </cell>
          <cell r="C72" t="str">
            <v>嬉野市民吹奏楽団</v>
          </cell>
        </row>
        <row r="73">
          <cell r="B73">
            <v>1</v>
          </cell>
          <cell r="C73" t="str">
            <v>三養基高校</v>
          </cell>
        </row>
        <row r="74">
          <cell r="B74">
            <v>2</v>
          </cell>
          <cell r="C74" t="str">
            <v>龍谷高校Ａ</v>
          </cell>
        </row>
        <row r="75">
          <cell r="B75">
            <v>3</v>
          </cell>
          <cell r="C75" t="str">
            <v>佐賀北高校Ａ</v>
          </cell>
        </row>
        <row r="76">
          <cell r="B76">
            <v>4</v>
          </cell>
          <cell r="C76" t="str">
            <v>唐津東高校</v>
          </cell>
        </row>
        <row r="77">
          <cell r="B77">
            <v>5</v>
          </cell>
          <cell r="C77" t="str">
            <v>佐賀学園高校Ａ</v>
          </cell>
        </row>
        <row r="78">
          <cell r="B78">
            <v>6</v>
          </cell>
          <cell r="C78" t="str">
            <v>佐賀清和高校</v>
          </cell>
        </row>
        <row r="79">
          <cell r="B79">
            <v>7</v>
          </cell>
          <cell r="C79" t="str">
            <v>早稲田佐賀中学・高校</v>
          </cell>
        </row>
        <row r="80">
          <cell r="B80">
            <v>8</v>
          </cell>
          <cell r="C80" t="str">
            <v>武雄高校</v>
          </cell>
        </row>
        <row r="81">
          <cell r="B81">
            <v>9</v>
          </cell>
          <cell r="C81" t="str">
            <v>小城高校</v>
          </cell>
        </row>
        <row r="82">
          <cell r="B82">
            <v>10</v>
          </cell>
          <cell r="C82" t="str">
            <v>多久高校</v>
          </cell>
        </row>
        <row r="83">
          <cell r="B83">
            <v>11</v>
          </cell>
          <cell r="C83" t="str">
            <v>佐賀西高校</v>
          </cell>
        </row>
        <row r="84">
          <cell r="B84">
            <v>12</v>
          </cell>
          <cell r="C84" t="str">
            <v>鳥栖商業高校</v>
          </cell>
        </row>
        <row r="85">
          <cell r="B85">
            <v>13</v>
          </cell>
          <cell r="C85" t="str">
            <v>有田工業高校</v>
          </cell>
        </row>
        <row r="86">
          <cell r="B86">
            <v>14</v>
          </cell>
          <cell r="C86" t="str">
            <v>神埼高校</v>
          </cell>
        </row>
        <row r="87">
          <cell r="B87">
            <v>15</v>
          </cell>
          <cell r="C87" t="str">
            <v>鹿島高校</v>
          </cell>
        </row>
        <row r="88">
          <cell r="B88">
            <v>16</v>
          </cell>
          <cell r="C88" t="str">
            <v>鳥栖高校</v>
          </cell>
        </row>
        <row r="89">
          <cell r="B89">
            <v>17</v>
          </cell>
          <cell r="C89" t="str">
            <v>唐津西高校</v>
          </cell>
        </row>
        <row r="90">
          <cell r="B90">
            <v>18</v>
          </cell>
          <cell r="C90" t="str">
            <v>伊万里高校</v>
          </cell>
        </row>
        <row r="91">
          <cell r="B91">
            <v>19</v>
          </cell>
          <cell r="C91" t="str">
            <v>佐賀商業高校</v>
          </cell>
        </row>
        <row r="95">
          <cell r="F95">
            <v>44400</v>
          </cell>
        </row>
        <row r="96">
          <cell r="F96">
            <v>44401</v>
          </cell>
        </row>
        <row r="97">
          <cell r="F97">
            <v>44402</v>
          </cell>
        </row>
        <row r="98">
          <cell r="F98">
            <v>44403</v>
          </cell>
        </row>
      </sheetData>
      <sheetData sheetId="2"/>
      <sheetData sheetId="3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424F4E-B79B-4C9F-809D-53098801E3A1}">
  <sheetPr codeName="Sheet26"/>
  <dimension ref="A1:AE28"/>
  <sheetViews>
    <sheetView workbookViewId="0">
      <selection activeCell="Q16" sqref="Q16"/>
    </sheetView>
  </sheetViews>
  <sheetFormatPr defaultRowHeight="25.15" customHeight="1" x14ac:dyDescent="0.4"/>
  <cols>
    <col min="1" max="1" width="3.75" style="2" customWidth="1"/>
    <col min="2" max="2" width="19" style="2" customWidth="1"/>
    <col min="3" max="5" width="7.125" style="2" customWidth="1"/>
    <col min="6" max="6" width="3.125" style="2" bestFit="1" customWidth="1"/>
    <col min="7" max="7" width="7.125" style="2" customWidth="1"/>
    <col min="8" max="8" width="4.75" style="2" customWidth="1"/>
    <col min="9" max="9" width="7.125" style="2" customWidth="1"/>
    <col min="10" max="10" width="3.125" style="2" bestFit="1" customWidth="1"/>
    <col min="11" max="13" width="7.125" style="2" customWidth="1"/>
    <col min="14" max="14" width="3.125" style="2" bestFit="1" customWidth="1"/>
    <col min="15" max="15" width="7.125" style="2" customWidth="1"/>
    <col min="16" max="256" width="9" style="2"/>
    <col min="257" max="257" width="3.75" style="2" customWidth="1"/>
    <col min="258" max="258" width="19" style="2" customWidth="1"/>
    <col min="259" max="261" width="7.125" style="2" customWidth="1"/>
    <col min="262" max="262" width="3.125" style="2" bestFit="1" customWidth="1"/>
    <col min="263" max="263" width="7.125" style="2" customWidth="1"/>
    <col min="264" max="264" width="4.75" style="2" customWidth="1"/>
    <col min="265" max="265" width="7.125" style="2" customWidth="1"/>
    <col min="266" max="266" width="3.125" style="2" bestFit="1" customWidth="1"/>
    <col min="267" max="269" width="7.125" style="2" customWidth="1"/>
    <col min="270" max="270" width="3.125" style="2" bestFit="1" customWidth="1"/>
    <col min="271" max="271" width="7.125" style="2" customWidth="1"/>
    <col min="272" max="512" width="9" style="2"/>
    <col min="513" max="513" width="3.75" style="2" customWidth="1"/>
    <col min="514" max="514" width="19" style="2" customWidth="1"/>
    <col min="515" max="517" width="7.125" style="2" customWidth="1"/>
    <col min="518" max="518" width="3.125" style="2" bestFit="1" customWidth="1"/>
    <col min="519" max="519" width="7.125" style="2" customWidth="1"/>
    <col min="520" max="520" width="4.75" style="2" customWidth="1"/>
    <col min="521" max="521" width="7.125" style="2" customWidth="1"/>
    <col min="522" max="522" width="3.125" style="2" bestFit="1" customWidth="1"/>
    <col min="523" max="525" width="7.125" style="2" customWidth="1"/>
    <col min="526" max="526" width="3.125" style="2" bestFit="1" customWidth="1"/>
    <col min="527" max="527" width="7.125" style="2" customWidth="1"/>
    <col min="528" max="768" width="9" style="2"/>
    <col min="769" max="769" width="3.75" style="2" customWidth="1"/>
    <col min="770" max="770" width="19" style="2" customWidth="1"/>
    <col min="771" max="773" width="7.125" style="2" customWidth="1"/>
    <col min="774" max="774" width="3.125" style="2" bestFit="1" customWidth="1"/>
    <col min="775" max="775" width="7.125" style="2" customWidth="1"/>
    <col min="776" max="776" width="4.75" style="2" customWidth="1"/>
    <col min="777" max="777" width="7.125" style="2" customWidth="1"/>
    <col min="778" max="778" width="3.125" style="2" bestFit="1" customWidth="1"/>
    <col min="779" max="781" width="7.125" style="2" customWidth="1"/>
    <col min="782" max="782" width="3.125" style="2" bestFit="1" customWidth="1"/>
    <col min="783" max="783" width="7.125" style="2" customWidth="1"/>
    <col min="784" max="1024" width="9" style="2"/>
    <col min="1025" max="1025" width="3.75" style="2" customWidth="1"/>
    <col min="1026" max="1026" width="19" style="2" customWidth="1"/>
    <col min="1027" max="1029" width="7.125" style="2" customWidth="1"/>
    <col min="1030" max="1030" width="3.125" style="2" bestFit="1" customWidth="1"/>
    <col min="1031" max="1031" width="7.125" style="2" customWidth="1"/>
    <col min="1032" max="1032" width="4.75" style="2" customWidth="1"/>
    <col min="1033" max="1033" width="7.125" style="2" customWidth="1"/>
    <col min="1034" max="1034" width="3.125" style="2" bestFit="1" customWidth="1"/>
    <col min="1035" max="1037" width="7.125" style="2" customWidth="1"/>
    <col min="1038" max="1038" width="3.125" style="2" bestFit="1" customWidth="1"/>
    <col min="1039" max="1039" width="7.125" style="2" customWidth="1"/>
    <col min="1040" max="1280" width="9" style="2"/>
    <col min="1281" max="1281" width="3.75" style="2" customWidth="1"/>
    <col min="1282" max="1282" width="19" style="2" customWidth="1"/>
    <col min="1283" max="1285" width="7.125" style="2" customWidth="1"/>
    <col min="1286" max="1286" width="3.125" style="2" bestFit="1" customWidth="1"/>
    <col min="1287" max="1287" width="7.125" style="2" customWidth="1"/>
    <col min="1288" max="1288" width="4.75" style="2" customWidth="1"/>
    <col min="1289" max="1289" width="7.125" style="2" customWidth="1"/>
    <col min="1290" max="1290" width="3.125" style="2" bestFit="1" customWidth="1"/>
    <col min="1291" max="1293" width="7.125" style="2" customWidth="1"/>
    <col min="1294" max="1294" width="3.125" style="2" bestFit="1" customWidth="1"/>
    <col min="1295" max="1295" width="7.125" style="2" customWidth="1"/>
    <col min="1296" max="1536" width="9" style="2"/>
    <col min="1537" max="1537" width="3.75" style="2" customWidth="1"/>
    <col min="1538" max="1538" width="19" style="2" customWidth="1"/>
    <col min="1539" max="1541" width="7.125" style="2" customWidth="1"/>
    <col min="1542" max="1542" width="3.125" style="2" bestFit="1" customWidth="1"/>
    <col min="1543" max="1543" width="7.125" style="2" customWidth="1"/>
    <col min="1544" max="1544" width="4.75" style="2" customWidth="1"/>
    <col min="1545" max="1545" width="7.125" style="2" customWidth="1"/>
    <col min="1546" max="1546" width="3.125" style="2" bestFit="1" customWidth="1"/>
    <col min="1547" max="1549" width="7.125" style="2" customWidth="1"/>
    <col min="1550" max="1550" width="3.125" style="2" bestFit="1" customWidth="1"/>
    <col min="1551" max="1551" width="7.125" style="2" customWidth="1"/>
    <col min="1552" max="1792" width="9" style="2"/>
    <col min="1793" max="1793" width="3.75" style="2" customWidth="1"/>
    <col min="1794" max="1794" width="19" style="2" customWidth="1"/>
    <col min="1795" max="1797" width="7.125" style="2" customWidth="1"/>
    <col min="1798" max="1798" width="3.125" style="2" bestFit="1" customWidth="1"/>
    <col min="1799" max="1799" width="7.125" style="2" customWidth="1"/>
    <col min="1800" max="1800" width="4.75" style="2" customWidth="1"/>
    <col min="1801" max="1801" width="7.125" style="2" customWidth="1"/>
    <col min="1802" max="1802" width="3.125" style="2" bestFit="1" customWidth="1"/>
    <col min="1803" max="1805" width="7.125" style="2" customWidth="1"/>
    <col min="1806" max="1806" width="3.125" style="2" bestFit="1" customWidth="1"/>
    <col min="1807" max="1807" width="7.125" style="2" customWidth="1"/>
    <col min="1808" max="2048" width="9" style="2"/>
    <col min="2049" max="2049" width="3.75" style="2" customWidth="1"/>
    <col min="2050" max="2050" width="19" style="2" customWidth="1"/>
    <col min="2051" max="2053" width="7.125" style="2" customWidth="1"/>
    <col min="2054" max="2054" width="3.125" style="2" bestFit="1" customWidth="1"/>
    <col min="2055" max="2055" width="7.125" style="2" customWidth="1"/>
    <col min="2056" max="2056" width="4.75" style="2" customWidth="1"/>
    <col min="2057" max="2057" width="7.125" style="2" customWidth="1"/>
    <col min="2058" max="2058" width="3.125" style="2" bestFit="1" customWidth="1"/>
    <col min="2059" max="2061" width="7.125" style="2" customWidth="1"/>
    <col min="2062" max="2062" width="3.125" style="2" bestFit="1" customWidth="1"/>
    <col min="2063" max="2063" width="7.125" style="2" customWidth="1"/>
    <col min="2064" max="2304" width="9" style="2"/>
    <col min="2305" max="2305" width="3.75" style="2" customWidth="1"/>
    <col min="2306" max="2306" width="19" style="2" customWidth="1"/>
    <col min="2307" max="2309" width="7.125" style="2" customWidth="1"/>
    <col min="2310" max="2310" width="3.125" style="2" bestFit="1" customWidth="1"/>
    <col min="2311" max="2311" width="7.125" style="2" customWidth="1"/>
    <col min="2312" max="2312" width="4.75" style="2" customWidth="1"/>
    <col min="2313" max="2313" width="7.125" style="2" customWidth="1"/>
    <col min="2314" max="2314" width="3.125" style="2" bestFit="1" customWidth="1"/>
    <col min="2315" max="2317" width="7.125" style="2" customWidth="1"/>
    <col min="2318" max="2318" width="3.125" style="2" bestFit="1" customWidth="1"/>
    <col min="2319" max="2319" width="7.125" style="2" customWidth="1"/>
    <col min="2320" max="2560" width="9" style="2"/>
    <col min="2561" max="2561" width="3.75" style="2" customWidth="1"/>
    <col min="2562" max="2562" width="19" style="2" customWidth="1"/>
    <col min="2563" max="2565" width="7.125" style="2" customWidth="1"/>
    <col min="2566" max="2566" width="3.125" style="2" bestFit="1" customWidth="1"/>
    <col min="2567" max="2567" width="7.125" style="2" customWidth="1"/>
    <col min="2568" max="2568" width="4.75" style="2" customWidth="1"/>
    <col min="2569" max="2569" width="7.125" style="2" customWidth="1"/>
    <col min="2570" max="2570" width="3.125" style="2" bestFit="1" customWidth="1"/>
    <col min="2571" max="2573" width="7.125" style="2" customWidth="1"/>
    <col min="2574" max="2574" width="3.125" style="2" bestFit="1" customWidth="1"/>
    <col min="2575" max="2575" width="7.125" style="2" customWidth="1"/>
    <col min="2576" max="2816" width="9" style="2"/>
    <col min="2817" max="2817" width="3.75" style="2" customWidth="1"/>
    <col min="2818" max="2818" width="19" style="2" customWidth="1"/>
    <col min="2819" max="2821" width="7.125" style="2" customWidth="1"/>
    <col min="2822" max="2822" width="3.125" style="2" bestFit="1" customWidth="1"/>
    <col min="2823" max="2823" width="7.125" style="2" customWidth="1"/>
    <col min="2824" max="2824" width="4.75" style="2" customWidth="1"/>
    <col min="2825" max="2825" width="7.125" style="2" customWidth="1"/>
    <col min="2826" max="2826" width="3.125" style="2" bestFit="1" customWidth="1"/>
    <col min="2827" max="2829" width="7.125" style="2" customWidth="1"/>
    <col min="2830" max="2830" width="3.125" style="2" bestFit="1" customWidth="1"/>
    <col min="2831" max="2831" width="7.125" style="2" customWidth="1"/>
    <col min="2832" max="3072" width="9" style="2"/>
    <col min="3073" max="3073" width="3.75" style="2" customWidth="1"/>
    <col min="3074" max="3074" width="19" style="2" customWidth="1"/>
    <col min="3075" max="3077" width="7.125" style="2" customWidth="1"/>
    <col min="3078" max="3078" width="3.125" style="2" bestFit="1" customWidth="1"/>
    <col min="3079" max="3079" width="7.125" style="2" customWidth="1"/>
    <col min="3080" max="3080" width="4.75" style="2" customWidth="1"/>
    <col min="3081" max="3081" width="7.125" style="2" customWidth="1"/>
    <col min="3082" max="3082" width="3.125" style="2" bestFit="1" customWidth="1"/>
    <col min="3083" max="3085" width="7.125" style="2" customWidth="1"/>
    <col min="3086" max="3086" width="3.125" style="2" bestFit="1" customWidth="1"/>
    <col min="3087" max="3087" width="7.125" style="2" customWidth="1"/>
    <col min="3088" max="3328" width="9" style="2"/>
    <col min="3329" max="3329" width="3.75" style="2" customWidth="1"/>
    <col min="3330" max="3330" width="19" style="2" customWidth="1"/>
    <col min="3331" max="3333" width="7.125" style="2" customWidth="1"/>
    <col min="3334" max="3334" width="3.125" style="2" bestFit="1" customWidth="1"/>
    <col min="3335" max="3335" width="7.125" style="2" customWidth="1"/>
    <col min="3336" max="3336" width="4.75" style="2" customWidth="1"/>
    <col min="3337" max="3337" width="7.125" style="2" customWidth="1"/>
    <col min="3338" max="3338" width="3.125" style="2" bestFit="1" customWidth="1"/>
    <col min="3339" max="3341" width="7.125" style="2" customWidth="1"/>
    <col min="3342" max="3342" width="3.125" style="2" bestFit="1" customWidth="1"/>
    <col min="3343" max="3343" width="7.125" style="2" customWidth="1"/>
    <col min="3344" max="3584" width="9" style="2"/>
    <col min="3585" max="3585" width="3.75" style="2" customWidth="1"/>
    <col min="3586" max="3586" width="19" style="2" customWidth="1"/>
    <col min="3587" max="3589" width="7.125" style="2" customWidth="1"/>
    <col min="3590" max="3590" width="3.125" style="2" bestFit="1" customWidth="1"/>
    <col min="3591" max="3591" width="7.125" style="2" customWidth="1"/>
    <col min="3592" max="3592" width="4.75" style="2" customWidth="1"/>
    <col min="3593" max="3593" width="7.125" style="2" customWidth="1"/>
    <col min="3594" max="3594" width="3.125" style="2" bestFit="1" customWidth="1"/>
    <col min="3595" max="3597" width="7.125" style="2" customWidth="1"/>
    <col min="3598" max="3598" width="3.125" style="2" bestFit="1" customWidth="1"/>
    <col min="3599" max="3599" width="7.125" style="2" customWidth="1"/>
    <col min="3600" max="3840" width="9" style="2"/>
    <col min="3841" max="3841" width="3.75" style="2" customWidth="1"/>
    <col min="3842" max="3842" width="19" style="2" customWidth="1"/>
    <col min="3843" max="3845" width="7.125" style="2" customWidth="1"/>
    <col min="3846" max="3846" width="3.125" style="2" bestFit="1" customWidth="1"/>
    <col min="3847" max="3847" width="7.125" style="2" customWidth="1"/>
    <col min="3848" max="3848" width="4.75" style="2" customWidth="1"/>
    <col min="3849" max="3849" width="7.125" style="2" customWidth="1"/>
    <col min="3850" max="3850" width="3.125" style="2" bestFit="1" customWidth="1"/>
    <col min="3851" max="3853" width="7.125" style="2" customWidth="1"/>
    <col min="3854" max="3854" width="3.125" style="2" bestFit="1" customWidth="1"/>
    <col min="3855" max="3855" width="7.125" style="2" customWidth="1"/>
    <col min="3856" max="4096" width="9" style="2"/>
    <col min="4097" max="4097" width="3.75" style="2" customWidth="1"/>
    <col min="4098" max="4098" width="19" style="2" customWidth="1"/>
    <col min="4099" max="4101" width="7.125" style="2" customWidth="1"/>
    <col min="4102" max="4102" width="3.125" style="2" bestFit="1" customWidth="1"/>
    <col min="4103" max="4103" width="7.125" style="2" customWidth="1"/>
    <col min="4104" max="4104" width="4.75" style="2" customWidth="1"/>
    <col min="4105" max="4105" width="7.125" style="2" customWidth="1"/>
    <col min="4106" max="4106" width="3.125" style="2" bestFit="1" customWidth="1"/>
    <col min="4107" max="4109" width="7.125" style="2" customWidth="1"/>
    <col min="4110" max="4110" width="3.125" style="2" bestFit="1" customWidth="1"/>
    <col min="4111" max="4111" width="7.125" style="2" customWidth="1"/>
    <col min="4112" max="4352" width="9" style="2"/>
    <col min="4353" max="4353" width="3.75" style="2" customWidth="1"/>
    <col min="4354" max="4354" width="19" style="2" customWidth="1"/>
    <col min="4355" max="4357" width="7.125" style="2" customWidth="1"/>
    <col min="4358" max="4358" width="3.125" style="2" bestFit="1" customWidth="1"/>
    <col min="4359" max="4359" width="7.125" style="2" customWidth="1"/>
    <col min="4360" max="4360" width="4.75" style="2" customWidth="1"/>
    <col min="4361" max="4361" width="7.125" style="2" customWidth="1"/>
    <col min="4362" max="4362" width="3.125" style="2" bestFit="1" customWidth="1"/>
    <col min="4363" max="4365" width="7.125" style="2" customWidth="1"/>
    <col min="4366" max="4366" width="3.125" style="2" bestFit="1" customWidth="1"/>
    <col min="4367" max="4367" width="7.125" style="2" customWidth="1"/>
    <col min="4368" max="4608" width="9" style="2"/>
    <col min="4609" max="4609" width="3.75" style="2" customWidth="1"/>
    <col min="4610" max="4610" width="19" style="2" customWidth="1"/>
    <col min="4611" max="4613" width="7.125" style="2" customWidth="1"/>
    <col min="4614" max="4614" width="3.125" style="2" bestFit="1" customWidth="1"/>
    <col min="4615" max="4615" width="7.125" style="2" customWidth="1"/>
    <col min="4616" max="4616" width="4.75" style="2" customWidth="1"/>
    <col min="4617" max="4617" width="7.125" style="2" customWidth="1"/>
    <col min="4618" max="4618" width="3.125" style="2" bestFit="1" customWidth="1"/>
    <col min="4619" max="4621" width="7.125" style="2" customWidth="1"/>
    <col min="4622" max="4622" width="3.125" style="2" bestFit="1" customWidth="1"/>
    <col min="4623" max="4623" width="7.125" style="2" customWidth="1"/>
    <col min="4624" max="4864" width="9" style="2"/>
    <col min="4865" max="4865" width="3.75" style="2" customWidth="1"/>
    <col min="4866" max="4866" width="19" style="2" customWidth="1"/>
    <col min="4867" max="4869" width="7.125" style="2" customWidth="1"/>
    <col min="4870" max="4870" width="3.125" style="2" bestFit="1" customWidth="1"/>
    <col min="4871" max="4871" width="7.125" style="2" customWidth="1"/>
    <col min="4872" max="4872" width="4.75" style="2" customWidth="1"/>
    <col min="4873" max="4873" width="7.125" style="2" customWidth="1"/>
    <col min="4874" max="4874" width="3.125" style="2" bestFit="1" customWidth="1"/>
    <col min="4875" max="4877" width="7.125" style="2" customWidth="1"/>
    <col min="4878" max="4878" width="3.125" style="2" bestFit="1" customWidth="1"/>
    <col min="4879" max="4879" width="7.125" style="2" customWidth="1"/>
    <col min="4880" max="5120" width="9" style="2"/>
    <col min="5121" max="5121" width="3.75" style="2" customWidth="1"/>
    <col min="5122" max="5122" width="19" style="2" customWidth="1"/>
    <col min="5123" max="5125" width="7.125" style="2" customWidth="1"/>
    <col min="5126" max="5126" width="3.125" style="2" bestFit="1" customWidth="1"/>
    <col min="5127" max="5127" width="7.125" style="2" customWidth="1"/>
    <col min="5128" max="5128" width="4.75" style="2" customWidth="1"/>
    <col min="5129" max="5129" width="7.125" style="2" customWidth="1"/>
    <col min="5130" max="5130" width="3.125" style="2" bestFit="1" customWidth="1"/>
    <col min="5131" max="5133" width="7.125" style="2" customWidth="1"/>
    <col min="5134" max="5134" width="3.125" style="2" bestFit="1" customWidth="1"/>
    <col min="5135" max="5135" width="7.125" style="2" customWidth="1"/>
    <col min="5136" max="5376" width="9" style="2"/>
    <col min="5377" max="5377" width="3.75" style="2" customWidth="1"/>
    <col min="5378" max="5378" width="19" style="2" customWidth="1"/>
    <col min="5379" max="5381" width="7.125" style="2" customWidth="1"/>
    <col min="5382" max="5382" width="3.125" style="2" bestFit="1" customWidth="1"/>
    <col min="5383" max="5383" width="7.125" style="2" customWidth="1"/>
    <col min="5384" max="5384" width="4.75" style="2" customWidth="1"/>
    <col min="5385" max="5385" width="7.125" style="2" customWidth="1"/>
    <col min="5386" max="5386" width="3.125" style="2" bestFit="1" customWidth="1"/>
    <col min="5387" max="5389" width="7.125" style="2" customWidth="1"/>
    <col min="5390" max="5390" width="3.125" style="2" bestFit="1" customWidth="1"/>
    <col min="5391" max="5391" width="7.125" style="2" customWidth="1"/>
    <col min="5392" max="5632" width="9" style="2"/>
    <col min="5633" max="5633" width="3.75" style="2" customWidth="1"/>
    <col min="5634" max="5634" width="19" style="2" customWidth="1"/>
    <col min="5635" max="5637" width="7.125" style="2" customWidth="1"/>
    <col min="5638" max="5638" width="3.125" style="2" bestFit="1" customWidth="1"/>
    <col min="5639" max="5639" width="7.125" style="2" customWidth="1"/>
    <col min="5640" max="5640" width="4.75" style="2" customWidth="1"/>
    <col min="5641" max="5641" width="7.125" style="2" customWidth="1"/>
    <col min="5642" max="5642" width="3.125" style="2" bestFit="1" customWidth="1"/>
    <col min="5643" max="5645" width="7.125" style="2" customWidth="1"/>
    <col min="5646" max="5646" width="3.125" style="2" bestFit="1" customWidth="1"/>
    <col min="5647" max="5647" width="7.125" style="2" customWidth="1"/>
    <col min="5648" max="5888" width="9" style="2"/>
    <col min="5889" max="5889" width="3.75" style="2" customWidth="1"/>
    <col min="5890" max="5890" width="19" style="2" customWidth="1"/>
    <col min="5891" max="5893" width="7.125" style="2" customWidth="1"/>
    <col min="5894" max="5894" width="3.125" style="2" bestFit="1" customWidth="1"/>
    <col min="5895" max="5895" width="7.125" style="2" customWidth="1"/>
    <col min="5896" max="5896" width="4.75" style="2" customWidth="1"/>
    <col min="5897" max="5897" width="7.125" style="2" customWidth="1"/>
    <col min="5898" max="5898" width="3.125" style="2" bestFit="1" customWidth="1"/>
    <col min="5899" max="5901" width="7.125" style="2" customWidth="1"/>
    <col min="5902" max="5902" width="3.125" style="2" bestFit="1" customWidth="1"/>
    <col min="5903" max="5903" width="7.125" style="2" customWidth="1"/>
    <col min="5904" max="6144" width="9" style="2"/>
    <col min="6145" max="6145" width="3.75" style="2" customWidth="1"/>
    <col min="6146" max="6146" width="19" style="2" customWidth="1"/>
    <col min="6147" max="6149" width="7.125" style="2" customWidth="1"/>
    <col min="6150" max="6150" width="3.125" style="2" bestFit="1" customWidth="1"/>
    <col min="6151" max="6151" width="7.125" style="2" customWidth="1"/>
    <col min="6152" max="6152" width="4.75" style="2" customWidth="1"/>
    <col min="6153" max="6153" width="7.125" style="2" customWidth="1"/>
    <col min="6154" max="6154" width="3.125" style="2" bestFit="1" customWidth="1"/>
    <col min="6155" max="6157" width="7.125" style="2" customWidth="1"/>
    <col min="6158" max="6158" width="3.125" style="2" bestFit="1" customWidth="1"/>
    <col min="6159" max="6159" width="7.125" style="2" customWidth="1"/>
    <col min="6160" max="6400" width="9" style="2"/>
    <col min="6401" max="6401" width="3.75" style="2" customWidth="1"/>
    <col min="6402" max="6402" width="19" style="2" customWidth="1"/>
    <col min="6403" max="6405" width="7.125" style="2" customWidth="1"/>
    <col min="6406" max="6406" width="3.125" style="2" bestFit="1" customWidth="1"/>
    <col min="6407" max="6407" width="7.125" style="2" customWidth="1"/>
    <col min="6408" max="6408" width="4.75" style="2" customWidth="1"/>
    <col min="6409" max="6409" width="7.125" style="2" customWidth="1"/>
    <col min="6410" max="6410" width="3.125" style="2" bestFit="1" customWidth="1"/>
    <col min="6411" max="6413" width="7.125" style="2" customWidth="1"/>
    <col min="6414" max="6414" width="3.125" style="2" bestFit="1" customWidth="1"/>
    <col min="6415" max="6415" width="7.125" style="2" customWidth="1"/>
    <col min="6416" max="6656" width="9" style="2"/>
    <col min="6657" max="6657" width="3.75" style="2" customWidth="1"/>
    <col min="6658" max="6658" width="19" style="2" customWidth="1"/>
    <col min="6659" max="6661" width="7.125" style="2" customWidth="1"/>
    <col min="6662" max="6662" width="3.125" style="2" bestFit="1" customWidth="1"/>
    <col min="6663" max="6663" width="7.125" style="2" customWidth="1"/>
    <col min="6664" max="6664" width="4.75" style="2" customWidth="1"/>
    <col min="6665" max="6665" width="7.125" style="2" customWidth="1"/>
    <col min="6666" max="6666" width="3.125" style="2" bestFit="1" customWidth="1"/>
    <col min="6667" max="6669" width="7.125" style="2" customWidth="1"/>
    <col min="6670" max="6670" width="3.125" style="2" bestFit="1" customWidth="1"/>
    <col min="6671" max="6671" width="7.125" style="2" customWidth="1"/>
    <col min="6672" max="6912" width="9" style="2"/>
    <col min="6913" max="6913" width="3.75" style="2" customWidth="1"/>
    <col min="6914" max="6914" width="19" style="2" customWidth="1"/>
    <col min="6915" max="6917" width="7.125" style="2" customWidth="1"/>
    <col min="6918" max="6918" width="3.125" style="2" bestFit="1" customWidth="1"/>
    <col min="6919" max="6919" width="7.125" style="2" customWidth="1"/>
    <col min="6920" max="6920" width="4.75" style="2" customWidth="1"/>
    <col min="6921" max="6921" width="7.125" style="2" customWidth="1"/>
    <col min="6922" max="6922" width="3.125" style="2" bestFit="1" customWidth="1"/>
    <col min="6923" max="6925" width="7.125" style="2" customWidth="1"/>
    <col min="6926" max="6926" width="3.125" style="2" bestFit="1" customWidth="1"/>
    <col min="6927" max="6927" width="7.125" style="2" customWidth="1"/>
    <col min="6928" max="7168" width="9" style="2"/>
    <col min="7169" max="7169" width="3.75" style="2" customWidth="1"/>
    <col min="7170" max="7170" width="19" style="2" customWidth="1"/>
    <col min="7171" max="7173" width="7.125" style="2" customWidth="1"/>
    <col min="7174" max="7174" width="3.125" style="2" bestFit="1" customWidth="1"/>
    <col min="7175" max="7175" width="7.125" style="2" customWidth="1"/>
    <col min="7176" max="7176" width="4.75" style="2" customWidth="1"/>
    <col min="7177" max="7177" width="7.125" style="2" customWidth="1"/>
    <col min="7178" max="7178" width="3.125" style="2" bestFit="1" customWidth="1"/>
    <col min="7179" max="7181" width="7.125" style="2" customWidth="1"/>
    <col min="7182" max="7182" width="3.125" style="2" bestFit="1" customWidth="1"/>
    <col min="7183" max="7183" width="7.125" style="2" customWidth="1"/>
    <col min="7184" max="7424" width="9" style="2"/>
    <col min="7425" max="7425" width="3.75" style="2" customWidth="1"/>
    <col min="7426" max="7426" width="19" style="2" customWidth="1"/>
    <col min="7427" max="7429" width="7.125" style="2" customWidth="1"/>
    <col min="7430" max="7430" width="3.125" style="2" bestFit="1" customWidth="1"/>
    <col min="7431" max="7431" width="7.125" style="2" customWidth="1"/>
    <col min="7432" max="7432" width="4.75" style="2" customWidth="1"/>
    <col min="7433" max="7433" width="7.125" style="2" customWidth="1"/>
    <col min="7434" max="7434" width="3.125" style="2" bestFit="1" customWidth="1"/>
    <col min="7435" max="7437" width="7.125" style="2" customWidth="1"/>
    <col min="7438" max="7438" width="3.125" style="2" bestFit="1" customWidth="1"/>
    <col min="7439" max="7439" width="7.125" style="2" customWidth="1"/>
    <col min="7440" max="7680" width="9" style="2"/>
    <col min="7681" max="7681" width="3.75" style="2" customWidth="1"/>
    <col min="7682" max="7682" width="19" style="2" customWidth="1"/>
    <col min="7683" max="7685" width="7.125" style="2" customWidth="1"/>
    <col min="7686" max="7686" width="3.125" style="2" bestFit="1" customWidth="1"/>
    <col min="7687" max="7687" width="7.125" style="2" customWidth="1"/>
    <col min="7688" max="7688" width="4.75" style="2" customWidth="1"/>
    <col min="7689" max="7689" width="7.125" style="2" customWidth="1"/>
    <col min="7690" max="7690" width="3.125" style="2" bestFit="1" customWidth="1"/>
    <col min="7691" max="7693" width="7.125" style="2" customWidth="1"/>
    <col min="7694" max="7694" width="3.125" style="2" bestFit="1" customWidth="1"/>
    <col min="7695" max="7695" width="7.125" style="2" customWidth="1"/>
    <col min="7696" max="7936" width="9" style="2"/>
    <col min="7937" max="7937" width="3.75" style="2" customWidth="1"/>
    <col min="7938" max="7938" width="19" style="2" customWidth="1"/>
    <col min="7939" max="7941" width="7.125" style="2" customWidth="1"/>
    <col min="7942" max="7942" width="3.125" style="2" bestFit="1" customWidth="1"/>
    <col min="7943" max="7943" width="7.125" style="2" customWidth="1"/>
    <col min="7944" max="7944" width="4.75" style="2" customWidth="1"/>
    <col min="7945" max="7945" width="7.125" style="2" customWidth="1"/>
    <col min="7946" max="7946" width="3.125" style="2" bestFit="1" customWidth="1"/>
    <col min="7947" max="7949" width="7.125" style="2" customWidth="1"/>
    <col min="7950" max="7950" width="3.125" style="2" bestFit="1" customWidth="1"/>
    <col min="7951" max="7951" width="7.125" style="2" customWidth="1"/>
    <col min="7952" max="8192" width="9" style="2"/>
    <col min="8193" max="8193" width="3.75" style="2" customWidth="1"/>
    <col min="8194" max="8194" width="19" style="2" customWidth="1"/>
    <col min="8195" max="8197" width="7.125" style="2" customWidth="1"/>
    <col min="8198" max="8198" width="3.125" style="2" bestFit="1" customWidth="1"/>
    <col min="8199" max="8199" width="7.125" style="2" customWidth="1"/>
    <col min="8200" max="8200" width="4.75" style="2" customWidth="1"/>
    <col min="8201" max="8201" width="7.125" style="2" customWidth="1"/>
    <col min="8202" max="8202" width="3.125" style="2" bestFit="1" customWidth="1"/>
    <col min="8203" max="8205" width="7.125" style="2" customWidth="1"/>
    <col min="8206" max="8206" width="3.125" style="2" bestFit="1" customWidth="1"/>
    <col min="8207" max="8207" width="7.125" style="2" customWidth="1"/>
    <col min="8208" max="8448" width="9" style="2"/>
    <col min="8449" max="8449" width="3.75" style="2" customWidth="1"/>
    <col min="8450" max="8450" width="19" style="2" customWidth="1"/>
    <col min="8451" max="8453" width="7.125" style="2" customWidth="1"/>
    <col min="8454" max="8454" width="3.125" style="2" bestFit="1" customWidth="1"/>
    <col min="8455" max="8455" width="7.125" style="2" customWidth="1"/>
    <col min="8456" max="8456" width="4.75" style="2" customWidth="1"/>
    <col min="8457" max="8457" width="7.125" style="2" customWidth="1"/>
    <col min="8458" max="8458" width="3.125" style="2" bestFit="1" customWidth="1"/>
    <col min="8459" max="8461" width="7.125" style="2" customWidth="1"/>
    <col min="8462" max="8462" width="3.125" style="2" bestFit="1" customWidth="1"/>
    <col min="8463" max="8463" width="7.125" style="2" customWidth="1"/>
    <col min="8464" max="8704" width="9" style="2"/>
    <col min="8705" max="8705" width="3.75" style="2" customWidth="1"/>
    <col min="8706" max="8706" width="19" style="2" customWidth="1"/>
    <col min="8707" max="8709" width="7.125" style="2" customWidth="1"/>
    <col min="8710" max="8710" width="3.125" style="2" bestFit="1" customWidth="1"/>
    <col min="8711" max="8711" width="7.125" style="2" customWidth="1"/>
    <col min="8712" max="8712" width="4.75" style="2" customWidth="1"/>
    <col min="8713" max="8713" width="7.125" style="2" customWidth="1"/>
    <col min="8714" max="8714" width="3.125" style="2" bestFit="1" customWidth="1"/>
    <col min="8715" max="8717" width="7.125" style="2" customWidth="1"/>
    <col min="8718" max="8718" width="3.125" style="2" bestFit="1" customWidth="1"/>
    <col min="8719" max="8719" width="7.125" style="2" customWidth="1"/>
    <col min="8720" max="8960" width="9" style="2"/>
    <col min="8961" max="8961" width="3.75" style="2" customWidth="1"/>
    <col min="8962" max="8962" width="19" style="2" customWidth="1"/>
    <col min="8963" max="8965" width="7.125" style="2" customWidth="1"/>
    <col min="8966" max="8966" width="3.125" style="2" bestFit="1" customWidth="1"/>
    <col min="8967" max="8967" width="7.125" style="2" customWidth="1"/>
    <col min="8968" max="8968" width="4.75" style="2" customWidth="1"/>
    <col min="8969" max="8969" width="7.125" style="2" customWidth="1"/>
    <col min="8970" max="8970" width="3.125" style="2" bestFit="1" customWidth="1"/>
    <col min="8971" max="8973" width="7.125" style="2" customWidth="1"/>
    <col min="8974" max="8974" width="3.125" style="2" bestFit="1" customWidth="1"/>
    <col min="8975" max="8975" width="7.125" style="2" customWidth="1"/>
    <col min="8976" max="9216" width="9" style="2"/>
    <col min="9217" max="9217" width="3.75" style="2" customWidth="1"/>
    <col min="9218" max="9218" width="19" style="2" customWidth="1"/>
    <col min="9219" max="9221" width="7.125" style="2" customWidth="1"/>
    <col min="9222" max="9222" width="3.125" style="2" bestFit="1" customWidth="1"/>
    <col min="9223" max="9223" width="7.125" style="2" customWidth="1"/>
    <col min="9224" max="9224" width="4.75" style="2" customWidth="1"/>
    <col min="9225" max="9225" width="7.125" style="2" customWidth="1"/>
    <col min="9226" max="9226" width="3.125" style="2" bestFit="1" customWidth="1"/>
    <col min="9227" max="9229" width="7.125" style="2" customWidth="1"/>
    <col min="9230" max="9230" width="3.125" style="2" bestFit="1" customWidth="1"/>
    <col min="9231" max="9231" width="7.125" style="2" customWidth="1"/>
    <col min="9232" max="9472" width="9" style="2"/>
    <col min="9473" max="9473" width="3.75" style="2" customWidth="1"/>
    <col min="9474" max="9474" width="19" style="2" customWidth="1"/>
    <col min="9475" max="9477" width="7.125" style="2" customWidth="1"/>
    <col min="9478" max="9478" width="3.125" style="2" bestFit="1" customWidth="1"/>
    <col min="9479" max="9479" width="7.125" style="2" customWidth="1"/>
    <col min="9480" max="9480" width="4.75" style="2" customWidth="1"/>
    <col min="9481" max="9481" width="7.125" style="2" customWidth="1"/>
    <col min="9482" max="9482" width="3.125" style="2" bestFit="1" customWidth="1"/>
    <col min="9483" max="9485" width="7.125" style="2" customWidth="1"/>
    <col min="9486" max="9486" width="3.125" style="2" bestFit="1" customWidth="1"/>
    <col min="9487" max="9487" width="7.125" style="2" customWidth="1"/>
    <col min="9488" max="9728" width="9" style="2"/>
    <col min="9729" max="9729" width="3.75" style="2" customWidth="1"/>
    <col min="9730" max="9730" width="19" style="2" customWidth="1"/>
    <col min="9731" max="9733" width="7.125" style="2" customWidth="1"/>
    <col min="9734" max="9734" width="3.125" style="2" bestFit="1" customWidth="1"/>
    <col min="9735" max="9735" width="7.125" style="2" customWidth="1"/>
    <col min="9736" max="9736" width="4.75" style="2" customWidth="1"/>
    <col min="9737" max="9737" width="7.125" style="2" customWidth="1"/>
    <col min="9738" max="9738" width="3.125" style="2" bestFit="1" customWidth="1"/>
    <col min="9739" max="9741" width="7.125" style="2" customWidth="1"/>
    <col min="9742" max="9742" width="3.125" style="2" bestFit="1" customWidth="1"/>
    <col min="9743" max="9743" width="7.125" style="2" customWidth="1"/>
    <col min="9744" max="9984" width="9" style="2"/>
    <col min="9985" max="9985" width="3.75" style="2" customWidth="1"/>
    <col min="9986" max="9986" width="19" style="2" customWidth="1"/>
    <col min="9987" max="9989" width="7.125" style="2" customWidth="1"/>
    <col min="9990" max="9990" width="3.125" style="2" bestFit="1" customWidth="1"/>
    <col min="9991" max="9991" width="7.125" style="2" customWidth="1"/>
    <col min="9992" max="9992" width="4.75" style="2" customWidth="1"/>
    <col min="9993" max="9993" width="7.125" style="2" customWidth="1"/>
    <col min="9994" max="9994" width="3.125" style="2" bestFit="1" customWidth="1"/>
    <col min="9995" max="9997" width="7.125" style="2" customWidth="1"/>
    <col min="9998" max="9998" width="3.125" style="2" bestFit="1" customWidth="1"/>
    <col min="9999" max="9999" width="7.125" style="2" customWidth="1"/>
    <col min="10000" max="10240" width="9" style="2"/>
    <col min="10241" max="10241" width="3.75" style="2" customWidth="1"/>
    <col min="10242" max="10242" width="19" style="2" customWidth="1"/>
    <col min="10243" max="10245" width="7.125" style="2" customWidth="1"/>
    <col min="10246" max="10246" width="3.125" style="2" bestFit="1" customWidth="1"/>
    <col min="10247" max="10247" width="7.125" style="2" customWidth="1"/>
    <col min="10248" max="10248" width="4.75" style="2" customWidth="1"/>
    <col min="10249" max="10249" width="7.125" style="2" customWidth="1"/>
    <col min="10250" max="10250" width="3.125" style="2" bestFit="1" customWidth="1"/>
    <col min="10251" max="10253" width="7.125" style="2" customWidth="1"/>
    <col min="10254" max="10254" width="3.125" style="2" bestFit="1" customWidth="1"/>
    <col min="10255" max="10255" width="7.125" style="2" customWidth="1"/>
    <col min="10256" max="10496" width="9" style="2"/>
    <col min="10497" max="10497" width="3.75" style="2" customWidth="1"/>
    <col min="10498" max="10498" width="19" style="2" customWidth="1"/>
    <col min="10499" max="10501" width="7.125" style="2" customWidth="1"/>
    <col min="10502" max="10502" width="3.125" style="2" bestFit="1" customWidth="1"/>
    <col min="10503" max="10503" width="7.125" style="2" customWidth="1"/>
    <col min="10504" max="10504" width="4.75" style="2" customWidth="1"/>
    <col min="10505" max="10505" width="7.125" style="2" customWidth="1"/>
    <col min="10506" max="10506" width="3.125" style="2" bestFit="1" customWidth="1"/>
    <col min="10507" max="10509" width="7.125" style="2" customWidth="1"/>
    <col min="10510" max="10510" width="3.125" style="2" bestFit="1" customWidth="1"/>
    <col min="10511" max="10511" width="7.125" style="2" customWidth="1"/>
    <col min="10512" max="10752" width="9" style="2"/>
    <col min="10753" max="10753" width="3.75" style="2" customWidth="1"/>
    <col min="10754" max="10754" width="19" style="2" customWidth="1"/>
    <col min="10755" max="10757" width="7.125" style="2" customWidth="1"/>
    <col min="10758" max="10758" width="3.125" style="2" bestFit="1" customWidth="1"/>
    <col min="10759" max="10759" width="7.125" style="2" customWidth="1"/>
    <col min="10760" max="10760" width="4.75" style="2" customWidth="1"/>
    <col min="10761" max="10761" width="7.125" style="2" customWidth="1"/>
    <col min="10762" max="10762" width="3.125" style="2" bestFit="1" customWidth="1"/>
    <col min="10763" max="10765" width="7.125" style="2" customWidth="1"/>
    <col min="10766" max="10766" width="3.125" style="2" bestFit="1" customWidth="1"/>
    <col min="10767" max="10767" width="7.125" style="2" customWidth="1"/>
    <col min="10768" max="11008" width="9" style="2"/>
    <col min="11009" max="11009" width="3.75" style="2" customWidth="1"/>
    <col min="11010" max="11010" width="19" style="2" customWidth="1"/>
    <col min="11011" max="11013" width="7.125" style="2" customWidth="1"/>
    <col min="11014" max="11014" width="3.125" style="2" bestFit="1" customWidth="1"/>
    <col min="11015" max="11015" width="7.125" style="2" customWidth="1"/>
    <col min="11016" max="11016" width="4.75" style="2" customWidth="1"/>
    <col min="11017" max="11017" width="7.125" style="2" customWidth="1"/>
    <col min="11018" max="11018" width="3.125" style="2" bestFit="1" customWidth="1"/>
    <col min="11019" max="11021" width="7.125" style="2" customWidth="1"/>
    <col min="11022" max="11022" width="3.125" style="2" bestFit="1" customWidth="1"/>
    <col min="11023" max="11023" width="7.125" style="2" customWidth="1"/>
    <col min="11024" max="11264" width="9" style="2"/>
    <col min="11265" max="11265" width="3.75" style="2" customWidth="1"/>
    <col min="11266" max="11266" width="19" style="2" customWidth="1"/>
    <col min="11267" max="11269" width="7.125" style="2" customWidth="1"/>
    <col min="11270" max="11270" width="3.125" style="2" bestFit="1" customWidth="1"/>
    <col min="11271" max="11271" width="7.125" style="2" customWidth="1"/>
    <col min="11272" max="11272" width="4.75" style="2" customWidth="1"/>
    <col min="11273" max="11273" width="7.125" style="2" customWidth="1"/>
    <col min="11274" max="11274" width="3.125" style="2" bestFit="1" customWidth="1"/>
    <col min="11275" max="11277" width="7.125" style="2" customWidth="1"/>
    <col min="11278" max="11278" width="3.125" style="2" bestFit="1" customWidth="1"/>
    <col min="11279" max="11279" width="7.125" style="2" customWidth="1"/>
    <col min="11280" max="11520" width="9" style="2"/>
    <col min="11521" max="11521" width="3.75" style="2" customWidth="1"/>
    <col min="11522" max="11522" width="19" style="2" customWidth="1"/>
    <col min="11523" max="11525" width="7.125" style="2" customWidth="1"/>
    <col min="11526" max="11526" width="3.125" style="2" bestFit="1" customWidth="1"/>
    <col min="11527" max="11527" width="7.125" style="2" customWidth="1"/>
    <col min="11528" max="11528" width="4.75" style="2" customWidth="1"/>
    <col min="11529" max="11529" width="7.125" style="2" customWidth="1"/>
    <col min="11530" max="11530" width="3.125" style="2" bestFit="1" customWidth="1"/>
    <col min="11531" max="11533" width="7.125" style="2" customWidth="1"/>
    <col min="11534" max="11534" width="3.125" style="2" bestFit="1" customWidth="1"/>
    <col min="11535" max="11535" width="7.125" style="2" customWidth="1"/>
    <col min="11536" max="11776" width="9" style="2"/>
    <col min="11777" max="11777" width="3.75" style="2" customWidth="1"/>
    <col min="11778" max="11778" width="19" style="2" customWidth="1"/>
    <col min="11779" max="11781" width="7.125" style="2" customWidth="1"/>
    <col min="11782" max="11782" width="3.125" style="2" bestFit="1" customWidth="1"/>
    <col min="11783" max="11783" width="7.125" style="2" customWidth="1"/>
    <col min="11784" max="11784" width="4.75" style="2" customWidth="1"/>
    <col min="11785" max="11785" width="7.125" style="2" customWidth="1"/>
    <col min="11786" max="11786" width="3.125" style="2" bestFit="1" customWidth="1"/>
    <col min="11787" max="11789" width="7.125" style="2" customWidth="1"/>
    <col min="11790" max="11790" width="3.125" style="2" bestFit="1" customWidth="1"/>
    <col min="11791" max="11791" width="7.125" style="2" customWidth="1"/>
    <col min="11792" max="12032" width="9" style="2"/>
    <col min="12033" max="12033" width="3.75" style="2" customWidth="1"/>
    <col min="12034" max="12034" width="19" style="2" customWidth="1"/>
    <col min="12035" max="12037" width="7.125" style="2" customWidth="1"/>
    <col min="12038" max="12038" width="3.125" style="2" bestFit="1" customWidth="1"/>
    <col min="12039" max="12039" width="7.125" style="2" customWidth="1"/>
    <col min="12040" max="12040" width="4.75" style="2" customWidth="1"/>
    <col min="12041" max="12041" width="7.125" style="2" customWidth="1"/>
    <col min="12042" max="12042" width="3.125" style="2" bestFit="1" customWidth="1"/>
    <col min="12043" max="12045" width="7.125" style="2" customWidth="1"/>
    <col min="12046" max="12046" width="3.125" style="2" bestFit="1" customWidth="1"/>
    <col min="12047" max="12047" width="7.125" style="2" customWidth="1"/>
    <col min="12048" max="12288" width="9" style="2"/>
    <col min="12289" max="12289" width="3.75" style="2" customWidth="1"/>
    <col min="12290" max="12290" width="19" style="2" customWidth="1"/>
    <col min="12291" max="12293" width="7.125" style="2" customWidth="1"/>
    <col min="12294" max="12294" width="3.125" style="2" bestFit="1" customWidth="1"/>
    <col min="12295" max="12295" width="7.125" style="2" customWidth="1"/>
    <col min="12296" max="12296" width="4.75" style="2" customWidth="1"/>
    <col min="12297" max="12297" width="7.125" style="2" customWidth="1"/>
    <col min="12298" max="12298" width="3.125" style="2" bestFit="1" customWidth="1"/>
    <col min="12299" max="12301" width="7.125" style="2" customWidth="1"/>
    <col min="12302" max="12302" width="3.125" style="2" bestFit="1" customWidth="1"/>
    <col min="12303" max="12303" width="7.125" style="2" customWidth="1"/>
    <col min="12304" max="12544" width="9" style="2"/>
    <col min="12545" max="12545" width="3.75" style="2" customWidth="1"/>
    <col min="12546" max="12546" width="19" style="2" customWidth="1"/>
    <col min="12547" max="12549" width="7.125" style="2" customWidth="1"/>
    <col min="12550" max="12550" width="3.125" style="2" bestFit="1" customWidth="1"/>
    <col min="12551" max="12551" width="7.125" style="2" customWidth="1"/>
    <col min="12552" max="12552" width="4.75" style="2" customWidth="1"/>
    <col min="12553" max="12553" width="7.125" style="2" customWidth="1"/>
    <col min="12554" max="12554" width="3.125" style="2" bestFit="1" customWidth="1"/>
    <col min="12555" max="12557" width="7.125" style="2" customWidth="1"/>
    <col min="12558" max="12558" width="3.125" style="2" bestFit="1" customWidth="1"/>
    <col min="12559" max="12559" width="7.125" style="2" customWidth="1"/>
    <col min="12560" max="12800" width="9" style="2"/>
    <col min="12801" max="12801" width="3.75" style="2" customWidth="1"/>
    <col min="12802" max="12802" width="19" style="2" customWidth="1"/>
    <col min="12803" max="12805" width="7.125" style="2" customWidth="1"/>
    <col min="12806" max="12806" width="3.125" style="2" bestFit="1" customWidth="1"/>
    <col min="12807" max="12807" width="7.125" style="2" customWidth="1"/>
    <col min="12808" max="12808" width="4.75" style="2" customWidth="1"/>
    <col min="12809" max="12809" width="7.125" style="2" customWidth="1"/>
    <col min="12810" max="12810" width="3.125" style="2" bestFit="1" customWidth="1"/>
    <col min="12811" max="12813" width="7.125" style="2" customWidth="1"/>
    <col min="12814" max="12814" width="3.125" style="2" bestFit="1" customWidth="1"/>
    <col min="12815" max="12815" width="7.125" style="2" customWidth="1"/>
    <col min="12816" max="13056" width="9" style="2"/>
    <col min="13057" max="13057" width="3.75" style="2" customWidth="1"/>
    <col min="13058" max="13058" width="19" style="2" customWidth="1"/>
    <col min="13059" max="13061" width="7.125" style="2" customWidth="1"/>
    <col min="13062" max="13062" width="3.125" style="2" bestFit="1" customWidth="1"/>
    <col min="13063" max="13063" width="7.125" style="2" customWidth="1"/>
    <col min="13064" max="13064" width="4.75" style="2" customWidth="1"/>
    <col min="13065" max="13065" width="7.125" style="2" customWidth="1"/>
    <col min="13066" max="13066" width="3.125" style="2" bestFit="1" customWidth="1"/>
    <col min="13067" max="13069" width="7.125" style="2" customWidth="1"/>
    <col min="13070" max="13070" width="3.125" style="2" bestFit="1" customWidth="1"/>
    <col min="13071" max="13071" width="7.125" style="2" customWidth="1"/>
    <col min="13072" max="13312" width="9" style="2"/>
    <col min="13313" max="13313" width="3.75" style="2" customWidth="1"/>
    <col min="13314" max="13314" width="19" style="2" customWidth="1"/>
    <col min="13315" max="13317" width="7.125" style="2" customWidth="1"/>
    <col min="13318" max="13318" width="3.125" style="2" bestFit="1" customWidth="1"/>
    <col min="13319" max="13319" width="7.125" style="2" customWidth="1"/>
    <col min="13320" max="13320" width="4.75" style="2" customWidth="1"/>
    <col min="13321" max="13321" width="7.125" style="2" customWidth="1"/>
    <col min="13322" max="13322" width="3.125" style="2" bestFit="1" customWidth="1"/>
    <col min="13323" max="13325" width="7.125" style="2" customWidth="1"/>
    <col min="13326" max="13326" width="3.125" style="2" bestFit="1" customWidth="1"/>
    <col min="13327" max="13327" width="7.125" style="2" customWidth="1"/>
    <col min="13328" max="13568" width="9" style="2"/>
    <col min="13569" max="13569" width="3.75" style="2" customWidth="1"/>
    <col min="13570" max="13570" width="19" style="2" customWidth="1"/>
    <col min="13571" max="13573" width="7.125" style="2" customWidth="1"/>
    <col min="13574" max="13574" width="3.125" style="2" bestFit="1" customWidth="1"/>
    <col min="13575" max="13575" width="7.125" style="2" customWidth="1"/>
    <col min="13576" max="13576" width="4.75" style="2" customWidth="1"/>
    <col min="13577" max="13577" width="7.125" style="2" customWidth="1"/>
    <col min="13578" max="13578" width="3.125" style="2" bestFit="1" customWidth="1"/>
    <col min="13579" max="13581" width="7.125" style="2" customWidth="1"/>
    <col min="13582" max="13582" width="3.125" style="2" bestFit="1" customWidth="1"/>
    <col min="13583" max="13583" width="7.125" style="2" customWidth="1"/>
    <col min="13584" max="13824" width="9" style="2"/>
    <col min="13825" max="13825" width="3.75" style="2" customWidth="1"/>
    <col min="13826" max="13826" width="19" style="2" customWidth="1"/>
    <col min="13827" max="13829" width="7.125" style="2" customWidth="1"/>
    <col min="13830" max="13830" width="3.125" style="2" bestFit="1" customWidth="1"/>
    <col min="13831" max="13831" width="7.125" style="2" customWidth="1"/>
    <col min="13832" max="13832" width="4.75" style="2" customWidth="1"/>
    <col min="13833" max="13833" width="7.125" style="2" customWidth="1"/>
    <col min="13834" max="13834" width="3.125" style="2" bestFit="1" customWidth="1"/>
    <col min="13835" max="13837" width="7.125" style="2" customWidth="1"/>
    <col min="13838" max="13838" width="3.125" style="2" bestFit="1" customWidth="1"/>
    <col min="13839" max="13839" width="7.125" style="2" customWidth="1"/>
    <col min="13840" max="14080" width="9" style="2"/>
    <col min="14081" max="14081" width="3.75" style="2" customWidth="1"/>
    <col min="14082" max="14082" width="19" style="2" customWidth="1"/>
    <col min="14083" max="14085" width="7.125" style="2" customWidth="1"/>
    <col min="14086" max="14086" width="3.125" style="2" bestFit="1" customWidth="1"/>
    <col min="14087" max="14087" width="7.125" style="2" customWidth="1"/>
    <col min="14088" max="14088" width="4.75" style="2" customWidth="1"/>
    <col min="14089" max="14089" width="7.125" style="2" customWidth="1"/>
    <col min="14090" max="14090" width="3.125" style="2" bestFit="1" customWidth="1"/>
    <col min="14091" max="14093" width="7.125" style="2" customWidth="1"/>
    <col min="14094" max="14094" width="3.125" style="2" bestFit="1" customWidth="1"/>
    <col min="14095" max="14095" width="7.125" style="2" customWidth="1"/>
    <col min="14096" max="14336" width="9" style="2"/>
    <col min="14337" max="14337" width="3.75" style="2" customWidth="1"/>
    <col min="14338" max="14338" width="19" style="2" customWidth="1"/>
    <col min="14339" max="14341" width="7.125" style="2" customWidth="1"/>
    <col min="14342" max="14342" width="3.125" style="2" bestFit="1" customWidth="1"/>
    <col min="14343" max="14343" width="7.125" style="2" customWidth="1"/>
    <col min="14344" max="14344" width="4.75" style="2" customWidth="1"/>
    <col min="14345" max="14345" width="7.125" style="2" customWidth="1"/>
    <col min="14346" max="14346" width="3.125" style="2" bestFit="1" customWidth="1"/>
    <col min="14347" max="14349" width="7.125" style="2" customWidth="1"/>
    <col min="14350" max="14350" width="3.125" style="2" bestFit="1" customWidth="1"/>
    <col min="14351" max="14351" width="7.125" style="2" customWidth="1"/>
    <col min="14352" max="14592" width="9" style="2"/>
    <col min="14593" max="14593" width="3.75" style="2" customWidth="1"/>
    <col min="14594" max="14594" width="19" style="2" customWidth="1"/>
    <col min="14595" max="14597" width="7.125" style="2" customWidth="1"/>
    <col min="14598" max="14598" width="3.125" style="2" bestFit="1" customWidth="1"/>
    <col min="14599" max="14599" width="7.125" style="2" customWidth="1"/>
    <col min="14600" max="14600" width="4.75" style="2" customWidth="1"/>
    <col min="14601" max="14601" width="7.125" style="2" customWidth="1"/>
    <col min="14602" max="14602" width="3.125" style="2" bestFit="1" customWidth="1"/>
    <col min="14603" max="14605" width="7.125" style="2" customWidth="1"/>
    <col min="14606" max="14606" width="3.125" style="2" bestFit="1" customWidth="1"/>
    <col min="14607" max="14607" width="7.125" style="2" customWidth="1"/>
    <col min="14608" max="14848" width="9" style="2"/>
    <col min="14849" max="14849" width="3.75" style="2" customWidth="1"/>
    <col min="14850" max="14850" width="19" style="2" customWidth="1"/>
    <col min="14851" max="14853" width="7.125" style="2" customWidth="1"/>
    <col min="14854" max="14854" width="3.125" style="2" bestFit="1" customWidth="1"/>
    <col min="14855" max="14855" width="7.125" style="2" customWidth="1"/>
    <col min="14856" max="14856" width="4.75" style="2" customWidth="1"/>
    <col min="14857" max="14857" width="7.125" style="2" customWidth="1"/>
    <col min="14858" max="14858" width="3.125" style="2" bestFit="1" customWidth="1"/>
    <col min="14859" max="14861" width="7.125" style="2" customWidth="1"/>
    <col min="14862" max="14862" width="3.125" style="2" bestFit="1" customWidth="1"/>
    <col min="14863" max="14863" width="7.125" style="2" customWidth="1"/>
    <col min="14864" max="15104" width="9" style="2"/>
    <col min="15105" max="15105" width="3.75" style="2" customWidth="1"/>
    <col min="15106" max="15106" width="19" style="2" customWidth="1"/>
    <col min="15107" max="15109" width="7.125" style="2" customWidth="1"/>
    <col min="15110" max="15110" width="3.125" style="2" bestFit="1" customWidth="1"/>
    <col min="15111" max="15111" width="7.125" style="2" customWidth="1"/>
    <col min="15112" max="15112" width="4.75" style="2" customWidth="1"/>
    <col min="15113" max="15113" width="7.125" style="2" customWidth="1"/>
    <col min="15114" max="15114" width="3.125" style="2" bestFit="1" customWidth="1"/>
    <col min="15115" max="15117" width="7.125" style="2" customWidth="1"/>
    <col min="15118" max="15118" width="3.125" style="2" bestFit="1" customWidth="1"/>
    <col min="15119" max="15119" width="7.125" style="2" customWidth="1"/>
    <col min="15120" max="15360" width="9" style="2"/>
    <col min="15361" max="15361" width="3.75" style="2" customWidth="1"/>
    <col min="15362" max="15362" width="19" style="2" customWidth="1"/>
    <col min="15363" max="15365" width="7.125" style="2" customWidth="1"/>
    <col min="15366" max="15366" width="3.125" style="2" bestFit="1" customWidth="1"/>
    <col min="15367" max="15367" width="7.125" style="2" customWidth="1"/>
    <col min="15368" max="15368" width="4.75" style="2" customWidth="1"/>
    <col min="15369" max="15369" width="7.125" style="2" customWidth="1"/>
    <col min="15370" max="15370" width="3.125" style="2" bestFit="1" customWidth="1"/>
    <col min="15371" max="15373" width="7.125" style="2" customWidth="1"/>
    <col min="15374" max="15374" width="3.125" style="2" bestFit="1" customWidth="1"/>
    <col min="15375" max="15375" width="7.125" style="2" customWidth="1"/>
    <col min="15376" max="15616" width="9" style="2"/>
    <col min="15617" max="15617" width="3.75" style="2" customWidth="1"/>
    <col min="15618" max="15618" width="19" style="2" customWidth="1"/>
    <col min="15619" max="15621" width="7.125" style="2" customWidth="1"/>
    <col min="15622" max="15622" width="3.125" style="2" bestFit="1" customWidth="1"/>
    <col min="15623" max="15623" width="7.125" style="2" customWidth="1"/>
    <col min="15624" max="15624" width="4.75" style="2" customWidth="1"/>
    <col min="15625" max="15625" width="7.125" style="2" customWidth="1"/>
    <col min="15626" max="15626" width="3.125" style="2" bestFit="1" customWidth="1"/>
    <col min="15627" max="15629" width="7.125" style="2" customWidth="1"/>
    <col min="15630" max="15630" width="3.125" style="2" bestFit="1" customWidth="1"/>
    <col min="15631" max="15631" width="7.125" style="2" customWidth="1"/>
    <col min="15632" max="15872" width="9" style="2"/>
    <col min="15873" max="15873" width="3.75" style="2" customWidth="1"/>
    <col min="15874" max="15874" width="19" style="2" customWidth="1"/>
    <col min="15875" max="15877" width="7.125" style="2" customWidth="1"/>
    <col min="15878" max="15878" width="3.125" style="2" bestFit="1" customWidth="1"/>
    <col min="15879" max="15879" width="7.125" style="2" customWidth="1"/>
    <col min="15880" max="15880" width="4.75" style="2" customWidth="1"/>
    <col min="15881" max="15881" width="7.125" style="2" customWidth="1"/>
    <col min="15882" max="15882" width="3.125" style="2" bestFit="1" customWidth="1"/>
    <col min="15883" max="15885" width="7.125" style="2" customWidth="1"/>
    <col min="15886" max="15886" width="3.125" style="2" bestFit="1" customWidth="1"/>
    <col min="15887" max="15887" width="7.125" style="2" customWidth="1"/>
    <col min="15888" max="16128" width="9" style="2"/>
    <col min="16129" max="16129" width="3.75" style="2" customWidth="1"/>
    <col min="16130" max="16130" width="19" style="2" customWidth="1"/>
    <col min="16131" max="16133" width="7.125" style="2" customWidth="1"/>
    <col min="16134" max="16134" width="3.125" style="2" bestFit="1" customWidth="1"/>
    <col min="16135" max="16135" width="7.125" style="2" customWidth="1"/>
    <col min="16136" max="16136" width="4.75" style="2" customWidth="1"/>
    <col min="16137" max="16137" width="7.125" style="2" customWidth="1"/>
    <col min="16138" max="16138" width="3.125" style="2" bestFit="1" customWidth="1"/>
    <col min="16139" max="16141" width="7.125" style="2" customWidth="1"/>
    <col min="16142" max="16142" width="3.125" style="2" bestFit="1" customWidth="1"/>
    <col min="16143" max="16143" width="7.125" style="2" customWidth="1"/>
    <col min="16144" max="16384" width="9" style="2"/>
  </cols>
  <sheetData>
    <row r="1" spans="1:15" ht="21.75" customHeight="1" thickBot="1" x14ac:dyDescent="0.45">
      <c r="A1" s="1" t="s">
        <v>0</v>
      </c>
      <c r="L1" s="3">
        <f>[1]名簿!F95</f>
        <v>44400</v>
      </c>
      <c r="M1" s="3"/>
      <c r="N1" s="3"/>
      <c r="O1" s="3"/>
    </row>
    <row r="2" spans="1:15" ht="25.15" customHeight="1" x14ac:dyDescent="0.4">
      <c r="A2" s="4" t="s">
        <v>1</v>
      </c>
      <c r="B2" s="5" t="s">
        <v>2</v>
      </c>
      <c r="C2" s="5" t="s">
        <v>3</v>
      </c>
      <c r="D2" s="5" t="s">
        <v>4</v>
      </c>
      <c r="E2" s="6" t="s">
        <v>5</v>
      </c>
      <c r="F2" s="6"/>
      <c r="G2" s="6"/>
      <c r="H2" s="5" t="s">
        <v>6</v>
      </c>
      <c r="I2" s="6" t="s">
        <v>7</v>
      </c>
      <c r="J2" s="6"/>
      <c r="K2" s="6"/>
      <c r="L2" s="7" t="s">
        <v>8</v>
      </c>
      <c r="M2" s="6" t="s">
        <v>9</v>
      </c>
      <c r="N2" s="6"/>
      <c r="O2" s="8"/>
    </row>
    <row r="3" spans="1:15" ht="25.15" customHeight="1" x14ac:dyDescent="0.4">
      <c r="A3" s="9" t="s">
        <v>10</v>
      </c>
      <c r="B3" s="10"/>
      <c r="C3" s="10"/>
      <c r="D3" s="10"/>
      <c r="E3" s="10"/>
      <c r="F3" s="10"/>
      <c r="G3" s="10"/>
      <c r="H3" s="11"/>
      <c r="I3" s="12" t="s">
        <v>11</v>
      </c>
      <c r="J3" s="13" t="s">
        <v>12</v>
      </c>
      <c r="K3" s="14">
        <f>I3+TIME(0,5,0)</f>
        <v>0.41319444444444448</v>
      </c>
      <c r="L3" s="11"/>
      <c r="M3" s="11"/>
      <c r="N3" s="11"/>
      <c r="O3" s="15"/>
    </row>
    <row r="4" spans="1:15" ht="25.15" customHeight="1" x14ac:dyDescent="0.4">
      <c r="A4" s="16" t="s">
        <v>13</v>
      </c>
      <c r="B4" s="17"/>
      <c r="C4" s="18" t="s">
        <v>14</v>
      </c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9"/>
    </row>
    <row r="5" spans="1:15" s="27" customFormat="1" ht="25.15" customHeight="1" x14ac:dyDescent="0.4">
      <c r="A5" s="20">
        <v>1</v>
      </c>
      <c r="B5" s="21" t="str">
        <f>IF([1]名簿!C73=0,"",VLOOKUP(A5,[1]名簿!$B$73:$C$91,2,0))</f>
        <v>三養基高校</v>
      </c>
      <c r="C5" s="22">
        <f>D5-TIME(0,10,0)</f>
        <v>0.37500000000000006</v>
      </c>
      <c r="D5" s="23">
        <f>E5-TIME(0,5,0)</f>
        <v>0.38194444444444448</v>
      </c>
      <c r="E5" s="24">
        <f>G5-TIME(0,25,0)</f>
        <v>0.38541666666666669</v>
      </c>
      <c r="F5" s="13" t="s">
        <v>15</v>
      </c>
      <c r="G5" s="22">
        <f>I5-TIME(0,5,0)</f>
        <v>0.40277777777777779</v>
      </c>
      <c r="H5" s="25" t="s">
        <v>16</v>
      </c>
      <c r="I5" s="24">
        <f>K5-TIME(0,12,0)</f>
        <v>0.40625</v>
      </c>
      <c r="J5" s="13" t="s">
        <v>12</v>
      </c>
      <c r="K5" s="22">
        <f>M5-TIME(0,3,0)</f>
        <v>0.41458333333333336</v>
      </c>
      <c r="L5" s="23">
        <f>G5</f>
        <v>0.40277777777777779</v>
      </c>
      <c r="M5" s="24">
        <f>K3+TIME(0,5,0)</f>
        <v>0.41666666666666669</v>
      </c>
      <c r="N5" s="13" t="s">
        <v>15</v>
      </c>
      <c r="O5" s="26">
        <f>M5+TIME(0,12,0)</f>
        <v>0.42500000000000004</v>
      </c>
    </row>
    <row r="6" spans="1:15" s="27" customFormat="1" ht="25.15" customHeight="1" x14ac:dyDescent="0.4">
      <c r="A6" s="28">
        <v>2</v>
      </c>
      <c r="B6" s="21" t="str">
        <f>IF([1]名簿!C74=0,"",VLOOKUP(A6,[1]名簿!$B$73:$C$91,2,0))</f>
        <v>龍谷高校Ａ</v>
      </c>
      <c r="C6" s="22">
        <f>D6-TIME(0,10,0)</f>
        <v>0.38541666666666674</v>
      </c>
      <c r="D6" s="23">
        <f>E6-TIME(0,5,0)</f>
        <v>0.39236111111111116</v>
      </c>
      <c r="E6" s="24">
        <f>G6-TIME(0,25,0)</f>
        <v>0.39583333333333337</v>
      </c>
      <c r="F6" s="13" t="s">
        <v>15</v>
      </c>
      <c r="G6" s="22">
        <f>I6-TIME(0,5,0)</f>
        <v>0.41319444444444448</v>
      </c>
      <c r="H6" s="25" t="s">
        <v>17</v>
      </c>
      <c r="I6" s="24">
        <f>K6-TIME(0,12,0)</f>
        <v>0.41666666666666669</v>
      </c>
      <c r="J6" s="13" t="s">
        <v>12</v>
      </c>
      <c r="K6" s="22">
        <f>M6-TIME(0,3,0)</f>
        <v>0.42500000000000004</v>
      </c>
      <c r="L6" s="23">
        <f>G6</f>
        <v>0.41319444444444448</v>
      </c>
      <c r="M6" s="24">
        <f>O5+TIME(0,3,0)</f>
        <v>0.42708333333333337</v>
      </c>
      <c r="N6" s="13" t="s">
        <v>15</v>
      </c>
      <c r="O6" s="26">
        <f>M6+TIME(0,12,0)</f>
        <v>0.43541666666666673</v>
      </c>
    </row>
    <row r="7" spans="1:15" s="27" customFormat="1" ht="25.15" customHeight="1" x14ac:dyDescent="0.4">
      <c r="A7" s="20">
        <v>3</v>
      </c>
      <c r="B7" s="21" t="str">
        <f>IF([1]名簿!C75=0,"",VLOOKUP(A7,[1]名簿!$B$73:$C$91,2,0))</f>
        <v>佐賀北高校Ａ</v>
      </c>
      <c r="C7" s="22">
        <f>D7-TIME(0,10,0)</f>
        <v>0.39583333333333343</v>
      </c>
      <c r="D7" s="23">
        <f>E7-TIME(0,5,0)</f>
        <v>0.40277777777777785</v>
      </c>
      <c r="E7" s="24">
        <f>G7-TIME(0,25,0)</f>
        <v>0.40625000000000006</v>
      </c>
      <c r="F7" s="13" t="s">
        <v>15</v>
      </c>
      <c r="G7" s="22">
        <f>I7-TIME(0,5,0)</f>
        <v>0.42361111111111116</v>
      </c>
      <c r="H7" s="25" t="s">
        <v>16</v>
      </c>
      <c r="I7" s="24">
        <f>K7-TIME(0,12,0)</f>
        <v>0.42708333333333337</v>
      </c>
      <c r="J7" s="13" t="s">
        <v>12</v>
      </c>
      <c r="K7" s="22">
        <f>M7-TIME(0,3,0)</f>
        <v>0.43541666666666673</v>
      </c>
      <c r="L7" s="23">
        <f>G7</f>
        <v>0.42361111111111116</v>
      </c>
      <c r="M7" s="24">
        <f>O6+TIME(0,3,0)</f>
        <v>0.43750000000000006</v>
      </c>
      <c r="N7" s="13" t="s">
        <v>15</v>
      </c>
      <c r="O7" s="26">
        <f>M7+TIME(0,12,0)</f>
        <v>0.44583333333333341</v>
      </c>
    </row>
    <row r="8" spans="1:15" s="27" customFormat="1" ht="25.15" customHeight="1" x14ac:dyDescent="0.4">
      <c r="A8" s="28">
        <v>4</v>
      </c>
      <c r="B8" s="21" t="str">
        <f>IF([1]名簿!C76=0,"",VLOOKUP(A8,[1]名簿!$B$73:$C$91,2,0))</f>
        <v>唐津東高校</v>
      </c>
      <c r="C8" s="22">
        <f>D8-TIME(0,10,0)</f>
        <v>0.40625000000000011</v>
      </c>
      <c r="D8" s="23">
        <f>E8-TIME(0,5,0)</f>
        <v>0.41319444444444453</v>
      </c>
      <c r="E8" s="24">
        <f>G8-TIME(0,25,0)</f>
        <v>0.41666666666666674</v>
      </c>
      <c r="F8" s="13" t="s">
        <v>15</v>
      </c>
      <c r="G8" s="22">
        <f>I8-TIME(0,5,0)</f>
        <v>0.43402777777777785</v>
      </c>
      <c r="H8" s="25" t="s">
        <v>17</v>
      </c>
      <c r="I8" s="24">
        <f>K8-TIME(0,12,0)</f>
        <v>0.43750000000000006</v>
      </c>
      <c r="J8" s="13" t="s">
        <v>12</v>
      </c>
      <c r="K8" s="22">
        <f>M8-TIME(0,3,0)</f>
        <v>0.44583333333333341</v>
      </c>
      <c r="L8" s="23">
        <f>G8</f>
        <v>0.43402777777777785</v>
      </c>
      <c r="M8" s="24">
        <f>O7+TIME(0,3,0)</f>
        <v>0.44791666666666674</v>
      </c>
      <c r="N8" s="13" t="s">
        <v>15</v>
      </c>
      <c r="O8" s="26">
        <f>M8+TIME(0,12,0)</f>
        <v>0.4562500000000001</v>
      </c>
    </row>
    <row r="9" spans="1:15" s="27" customFormat="1" ht="25.15" customHeight="1" x14ac:dyDescent="0.4">
      <c r="A9" s="20">
        <v>5</v>
      </c>
      <c r="B9" s="21" t="str">
        <f>IF([1]名簿!C77=0,"",VLOOKUP(A9,[1]名簿!$B$73:$C$91,2,0))</f>
        <v>佐賀学園高校Ａ</v>
      </c>
      <c r="C9" s="22">
        <f>D9-TIME(0,10,0)</f>
        <v>0.4166666666666668</v>
      </c>
      <c r="D9" s="23">
        <f>E9-TIME(0,5,0)</f>
        <v>0.42361111111111122</v>
      </c>
      <c r="E9" s="24">
        <f>G9-TIME(0,25,0)</f>
        <v>0.42708333333333343</v>
      </c>
      <c r="F9" s="13" t="s">
        <v>15</v>
      </c>
      <c r="G9" s="22">
        <f>I9-TIME(0,5,0)</f>
        <v>0.44444444444444453</v>
      </c>
      <c r="H9" s="25" t="s">
        <v>16</v>
      </c>
      <c r="I9" s="24">
        <f>K9-TIME(0,12,0)</f>
        <v>0.44791666666666674</v>
      </c>
      <c r="J9" s="13" t="s">
        <v>12</v>
      </c>
      <c r="K9" s="22">
        <f>M9-TIME(0,3,0)</f>
        <v>0.4562500000000001</v>
      </c>
      <c r="L9" s="23">
        <f>G9</f>
        <v>0.44444444444444453</v>
      </c>
      <c r="M9" s="24">
        <f>O8+TIME(0,3,0)</f>
        <v>0.45833333333333343</v>
      </c>
      <c r="N9" s="13" t="s">
        <v>15</v>
      </c>
      <c r="O9" s="26">
        <f>M9+TIME(0,12,0)</f>
        <v>0.46666666666666679</v>
      </c>
    </row>
    <row r="10" spans="1:15" ht="22.15" customHeight="1" x14ac:dyDescent="0.4">
      <c r="A10" s="29" t="s">
        <v>18</v>
      </c>
      <c r="B10" s="30"/>
      <c r="C10" s="30"/>
      <c r="D10" s="31">
        <v>18</v>
      </c>
      <c r="E10" s="32" t="s">
        <v>19</v>
      </c>
      <c r="F10" s="32"/>
      <c r="G10" s="32"/>
      <c r="H10" s="32"/>
      <c r="I10" s="14">
        <f>O9</f>
        <v>0.46666666666666679</v>
      </c>
      <c r="J10" s="13" t="s">
        <v>12</v>
      </c>
      <c r="K10" s="14">
        <f>I10+TIME(0,D10,0)</f>
        <v>0.4791666666666668</v>
      </c>
      <c r="L10" s="32"/>
      <c r="M10" s="32"/>
      <c r="N10" s="32"/>
      <c r="O10" s="33"/>
    </row>
    <row r="11" spans="1:15" s="27" customFormat="1" ht="25.15" customHeight="1" x14ac:dyDescent="0.4">
      <c r="A11" s="28">
        <v>6</v>
      </c>
      <c r="B11" s="34" t="str">
        <f>IF([1]名簿!C78=0,"",VLOOKUP(A11,[1]名簿!$B$73:$C$91,2,0))</f>
        <v>佐賀清和高校</v>
      </c>
      <c r="C11" s="22">
        <f>D11-TIME(0,10,0)</f>
        <v>0.43750000000000017</v>
      </c>
      <c r="D11" s="23">
        <f>E11-TIME(0,5,0)</f>
        <v>0.44444444444444459</v>
      </c>
      <c r="E11" s="24">
        <f>G11-TIME(0,25,0)</f>
        <v>0.4479166666666668</v>
      </c>
      <c r="F11" s="13" t="s">
        <v>15</v>
      </c>
      <c r="G11" s="22">
        <f>I11-TIME(0,5,0)</f>
        <v>0.4652777777777779</v>
      </c>
      <c r="H11" s="25" t="s">
        <v>20</v>
      </c>
      <c r="I11" s="24">
        <f>K11-TIME(0,12,0)</f>
        <v>0.46875000000000011</v>
      </c>
      <c r="J11" s="13" t="s">
        <v>12</v>
      </c>
      <c r="K11" s="22">
        <f>M11-TIME(0,3,0)</f>
        <v>0.47708333333333347</v>
      </c>
      <c r="L11" s="23">
        <f>G11</f>
        <v>0.4652777777777779</v>
      </c>
      <c r="M11" s="24">
        <f>K10</f>
        <v>0.4791666666666668</v>
      </c>
      <c r="N11" s="13" t="s">
        <v>15</v>
      </c>
      <c r="O11" s="26">
        <f>M11+TIME(0,12,0)</f>
        <v>0.48750000000000016</v>
      </c>
    </row>
    <row r="12" spans="1:15" s="27" customFormat="1" ht="25.15" customHeight="1" x14ac:dyDescent="0.4">
      <c r="A12" s="20">
        <v>7</v>
      </c>
      <c r="B12" s="34" t="str">
        <f>IF([1]名簿!C79=0,"",VLOOKUP(A12,[1]名簿!$B$73:$C$91,2,0))</f>
        <v>早稲田佐賀中学・高校</v>
      </c>
      <c r="C12" s="22">
        <f>D12-TIME(0,10,0)</f>
        <v>0.44791666666666685</v>
      </c>
      <c r="D12" s="23">
        <f>E12-TIME(0,5,0)</f>
        <v>0.45486111111111127</v>
      </c>
      <c r="E12" s="24">
        <f>G12-TIME(0,25,0)</f>
        <v>0.45833333333333348</v>
      </c>
      <c r="F12" s="13" t="s">
        <v>15</v>
      </c>
      <c r="G12" s="22">
        <f>I12-TIME(0,5,0)</f>
        <v>0.47569444444444459</v>
      </c>
      <c r="H12" s="25" t="s">
        <v>21</v>
      </c>
      <c r="I12" s="24">
        <f>K12-TIME(0,12,0)</f>
        <v>0.4791666666666668</v>
      </c>
      <c r="J12" s="13" t="s">
        <v>12</v>
      </c>
      <c r="K12" s="22">
        <f>M12-TIME(0,3,0)</f>
        <v>0.48750000000000016</v>
      </c>
      <c r="L12" s="23">
        <f>G12</f>
        <v>0.47569444444444459</v>
      </c>
      <c r="M12" s="24">
        <f>O11+TIME(0,3,0)</f>
        <v>0.48958333333333348</v>
      </c>
      <c r="N12" s="13" t="s">
        <v>15</v>
      </c>
      <c r="O12" s="26">
        <f>M12+TIME(0,12,0)</f>
        <v>0.49791666666666684</v>
      </c>
    </row>
    <row r="13" spans="1:15" s="27" customFormat="1" ht="25.15" customHeight="1" x14ac:dyDescent="0.4">
      <c r="A13" s="28">
        <v>8</v>
      </c>
      <c r="B13" s="34" t="str">
        <f>IF([1]名簿!C80=0,"",VLOOKUP(A13,[1]名簿!$B$73:$C$91,2,0))</f>
        <v>武雄高校</v>
      </c>
      <c r="C13" s="22">
        <f>D13-TIME(0,10,0)</f>
        <v>0.45833333333333359</v>
      </c>
      <c r="D13" s="23">
        <f>E13-TIME(0,5,0)</f>
        <v>0.46527777777777801</v>
      </c>
      <c r="E13" s="24">
        <f>G13-TIME(0,25,0)</f>
        <v>0.46875000000000022</v>
      </c>
      <c r="F13" s="13" t="s">
        <v>15</v>
      </c>
      <c r="G13" s="22">
        <f>I13-TIME(0,5,0)</f>
        <v>0.48611111111111133</v>
      </c>
      <c r="H13" s="25" t="s">
        <v>20</v>
      </c>
      <c r="I13" s="24">
        <f>K13-TIME(0,12,0)</f>
        <v>0.48958333333333354</v>
      </c>
      <c r="J13" s="13" t="s">
        <v>12</v>
      </c>
      <c r="K13" s="22">
        <f>M13-TIME(0,3,0)</f>
        <v>0.4979166666666669</v>
      </c>
      <c r="L13" s="23">
        <f>G13</f>
        <v>0.48611111111111133</v>
      </c>
      <c r="M13" s="24">
        <f>O12+TIME(0,3,0)</f>
        <v>0.50000000000000022</v>
      </c>
      <c r="N13" s="13" t="s">
        <v>15</v>
      </c>
      <c r="O13" s="26">
        <f>M13+TIME(0,12,0)</f>
        <v>0.50833333333333353</v>
      </c>
    </row>
    <row r="14" spans="1:15" s="27" customFormat="1" ht="25.15" customHeight="1" x14ac:dyDescent="0.4">
      <c r="A14" s="20">
        <v>9</v>
      </c>
      <c r="B14" s="34" t="str">
        <f>IF([1]名簿!C81=0,"",VLOOKUP(A14,[1]名簿!$B$73:$C$91,2,0))</f>
        <v>小城高校</v>
      </c>
      <c r="C14" s="22">
        <f>D14-TIME(0,10,0)</f>
        <v>0.46875000000000028</v>
      </c>
      <c r="D14" s="23">
        <f>E14-TIME(0,5,0)</f>
        <v>0.4756944444444447</v>
      </c>
      <c r="E14" s="24">
        <f>G14-TIME(0,25,0)</f>
        <v>0.47916666666666691</v>
      </c>
      <c r="F14" s="13" t="s">
        <v>15</v>
      </c>
      <c r="G14" s="22">
        <f>I14-TIME(0,5,0)</f>
        <v>0.49652777777777801</v>
      </c>
      <c r="H14" s="25" t="s">
        <v>21</v>
      </c>
      <c r="I14" s="24">
        <f>K14-TIME(0,12,0)</f>
        <v>0.50000000000000022</v>
      </c>
      <c r="J14" s="13" t="s">
        <v>12</v>
      </c>
      <c r="K14" s="22">
        <f>M14-TIME(0,3,0)</f>
        <v>0.50833333333333353</v>
      </c>
      <c r="L14" s="23">
        <f>G14</f>
        <v>0.49652777777777801</v>
      </c>
      <c r="M14" s="24">
        <f>O13+TIME(0,3,0)</f>
        <v>0.51041666666666685</v>
      </c>
      <c r="N14" s="13" t="s">
        <v>15</v>
      </c>
      <c r="O14" s="26">
        <f>M14+TIME(0,12,0)</f>
        <v>0.51875000000000016</v>
      </c>
    </row>
    <row r="15" spans="1:15" s="27" customFormat="1" ht="25.15" customHeight="1" x14ac:dyDescent="0.4">
      <c r="A15" s="20">
        <v>10</v>
      </c>
      <c r="B15" s="34" t="str">
        <f>IF([1]名簿!C82=0,"",VLOOKUP(A15,[1]名簿!$B$73:$C$91,2,0))</f>
        <v>多久高校</v>
      </c>
      <c r="C15" s="22">
        <f>D15-TIME(0,10,0)</f>
        <v>0.47916666666666691</v>
      </c>
      <c r="D15" s="23">
        <f>E15-TIME(0,5,0)</f>
        <v>0.48611111111111133</v>
      </c>
      <c r="E15" s="24">
        <f>G15-TIME(0,25,0)</f>
        <v>0.48958333333333354</v>
      </c>
      <c r="F15" s="13" t="s">
        <v>15</v>
      </c>
      <c r="G15" s="22">
        <f>I15-TIME(0,5,0)</f>
        <v>0.50694444444444464</v>
      </c>
      <c r="H15" s="25" t="s">
        <v>17</v>
      </c>
      <c r="I15" s="24">
        <f>K15-TIME(0,12,0)</f>
        <v>0.51041666666666685</v>
      </c>
      <c r="J15" s="13" t="s">
        <v>12</v>
      </c>
      <c r="K15" s="22">
        <f>M15-TIME(0,3,0)</f>
        <v>0.51875000000000016</v>
      </c>
      <c r="L15" s="23">
        <f>G15</f>
        <v>0.50694444444444464</v>
      </c>
      <c r="M15" s="24">
        <f>O14+TIME(0,3,0)</f>
        <v>0.52083333333333348</v>
      </c>
      <c r="N15" s="13" t="s">
        <v>15</v>
      </c>
      <c r="O15" s="26">
        <f>M15+TIME(0,12,0)</f>
        <v>0.52916666666666679</v>
      </c>
    </row>
    <row r="16" spans="1:15" ht="22.15" customHeight="1" x14ac:dyDescent="0.4">
      <c r="A16" s="29" t="s">
        <v>22</v>
      </c>
      <c r="B16" s="30"/>
      <c r="C16" s="30"/>
      <c r="D16" s="31">
        <v>78</v>
      </c>
      <c r="E16" s="32" t="s">
        <v>19</v>
      </c>
      <c r="F16" s="32"/>
      <c r="G16" s="32"/>
      <c r="H16" s="32"/>
      <c r="I16" s="14">
        <f>O15</f>
        <v>0.52916666666666679</v>
      </c>
      <c r="J16" s="13" t="s">
        <v>12</v>
      </c>
      <c r="K16" s="14">
        <f>I16+TIME(0,D16,0)</f>
        <v>0.58333333333333348</v>
      </c>
      <c r="L16" s="32"/>
      <c r="M16" s="32"/>
      <c r="N16" s="32"/>
      <c r="O16" s="33"/>
    </row>
    <row r="17" spans="1:31" s="27" customFormat="1" ht="25.15" customHeight="1" x14ac:dyDescent="0.4">
      <c r="A17" s="28">
        <v>11</v>
      </c>
      <c r="B17" s="34" t="str">
        <f>IF([1]名簿!C83=0,"",VLOOKUP(A17,[1]名簿!$B$73:$C$91,2,0))</f>
        <v>佐賀西高校</v>
      </c>
      <c r="C17" s="22">
        <f>D17-TIME(0,10,0)</f>
        <v>0.54166666666666685</v>
      </c>
      <c r="D17" s="23">
        <f>E17-TIME(0,5,0)</f>
        <v>0.54861111111111127</v>
      </c>
      <c r="E17" s="24">
        <f>G17-TIME(0,25,0)</f>
        <v>0.55208333333333348</v>
      </c>
      <c r="F17" s="13" t="s">
        <v>15</v>
      </c>
      <c r="G17" s="22">
        <f>I17-TIME(0,5,0)</f>
        <v>0.56944444444444464</v>
      </c>
      <c r="H17" s="25" t="s">
        <v>21</v>
      </c>
      <c r="I17" s="24">
        <f>K17-TIME(0,12,0)</f>
        <v>0.57291666666666685</v>
      </c>
      <c r="J17" s="13" t="s">
        <v>12</v>
      </c>
      <c r="K17" s="22">
        <f>M17-TIME(0,3,0)</f>
        <v>0.58125000000000016</v>
      </c>
      <c r="L17" s="23">
        <f>G17</f>
        <v>0.56944444444444464</v>
      </c>
      <c r="M17" s="24">
        <f>K16</f>
        <v>0.58333333333333348</v>
      </c>
      <c r="N17" s="13" t="s">
        <v>15</v>
      </c>
      <c r="O17" s="26">
        <f>M17+TIME(0,12,0)</f>
        <v>0.59166666666666679</v>
      </c>
    </row>
    <row r="18" spans="1:31" s="27" customFormat="1" ht="25.15" customHeight="1" x14ac:dyDescent="0.4">
      <c r="A18" s="28">
        <v>12</v>
      </c>
      <c r="B18" s="34" t="str">
        <f>IF([1]名簿!C84=0,"",VLOOKUP(A18,[1]名簿!$B$73:$C$91,2,0))</f>
        <v>鳥栖商業高校</v>
      </c>
      <c r="C18" s="22">
        <f>D18-TIME(0,10,0)</f>
        <v>0.55208333333333348</v>
      </c>
      <c r="D18" s="23">
        <f>E18-TIME(0,5,0)</f>
        <v>0.5590277777777779</v>
      </c>
      <c r="E18" s="24">
        <f>G18-TIME(0,25,0)</f>
        <v>0.56250000000000011</v>
      </c>
      <c r="F18" s="13" t="s">
        <v>15</v>
      </c>
      <c r="G18" s="22">
        <f>I18-TIME(0,5,0)</f>
        <v>0.57986111111111127</v>
      </c>
      <c r="H18" s="25" t="s">
        <v>20</v>
      </c>
      <c r="I18" s="24">
        <f>K18-TIME(0,12,0)</f>
        <v>0.58333333333333348</v>
      </c>
      <c r="J18" s="13" t="s">
        <v>12</v>
      </c>
      <c r="K18" s="22">
        <f>M18-TIME(0,3,0)</f>
        <v>0.59166666666666679</v>
      </c>
      <c r="L18" s="23">
        <f>G18</f>
        <v>0.57986111111111127</v>
      </c>
      <c r="M18" s="24">
        <f>O17+TIME(0,3,0)</f>
        <v>0.59375000000000011</v>
      </c>
      <c r="N18" s="13" t="s">
        <v>15</v>
      </c>
      <c r="O18" s="26">
        <f>M18+TIME(0,12,0)</f>
        <v>0.60208333333333341</v>
      </c>
    </row>
    <row r="19" spans="1:31" s="27" customFormat="1" ht="25.15" customHeight="1" x14ac:dyDescent="0.4">
      <c r="A19" s="28">
        <v>13</v>
      </c>
      <c r="B19" s="34" t="str">
        <f>IF([1]名簿!C85=0,"",VLOOKUP(A19,[1]名簿!$B$73:$C$91,2,0))</f>
        <v>有田工業高校</v>
      </c>
      <c r="C19" s="22">
        <f>D19-TIME(0,10,0)</f>
        <v>0.56250000000000011</v>
      </c>
      <c r="D19" s="23">
        <f>E19-TIME(0,5,0)</f>
        <v>0.56944444444444453</v>
      </c>
      <c r="E19" s="24">
        <f>G19-TIME(0,25,0)</f>
        <v>0.57291666666666674</v>
      </c>
      <c r="F19" s="13" t="s">
        <v>15</v>
      </c>
      <c r="G19" s="22">
        <f>I19-TIME(0,5,0)</f>
        <v>0.5902777777777779</v>
      </c>
      <c r="H19" s="25" t="s">
        <v>21</v>
      </c>
      <c r="I19" s="24">
        <f>K19-TIME(0,12,0)</f>
        <v>0.59375000000000011</v>
      </c>
      <c r="J19" s="13" t="s">
        <v>12</v>
      </c>
      <c r="K19" s="22">
        <f>M19-TIME(0,3,0)</f>
        <v>0.60208333333333341</v>
      </c>
      <c r="L19" s="23">
        <f>G19</f>
        <v>0.5902777777777779</v>
      </c>
      <c r="M19" s="24">
        <f>O18+TIME(0,3,0)</f>
        <v>0.60416666666666674</v>
      </c>
      <c r="N19" s="13" t="s">
        <v>15</v>
      </c>
      <c r="O19" s="26">
        <f>M19+TIME(0,12,0)</f>
        <v>0.61250000000000004</v>
      </c>
    </row>
    <row r="20" spans="1:31" ht="25.15" customHeight="1" x14ac:dyDescent="0.4">
      <c r="A20" s="28">
        <v>14</v>
      </c>
      <c r="B20" s="34" t="str">
        <f>IF([1]名簿!C86=0,"",VLOOKUP(A20,[1]名簿!$B$73:$C$91,2,0))</f>
        <v>神埼高校</v>
      </c>
      <c r="C20" s="22">
        <f>D20-TIME(0,10,0)</f>
        <v>0.57291666666666674</v>
      </c>
      <c r="D20" s="23">
        <f>E20-TIME(0,5,0)</f>
        <v>0.57986111111111116</v>
      </c>
      <c r="E20" s="24">
        <f>G20-TIME(0,25,0)</f>
        <v>0.58333333333333337</v>
      </c>
      <c r="F20" s="13" t="s">
        <v>15</v>
      </c>
      <c r="G20" s="22">
        <f>I20-TIME(0,5,0)</f>
        <v>0.60069444444444453</v>
      </c>
      <c r="H20" s="25" t="s">
        <v>20</v>
      </c>
      <c r="I20" s="24">
        <f>K20-TIME(0,12,0)</f>
        <v>0.60416666666666674</v>
      </c>
      <c r="J20" s="13" t="s">
        <v>12</v>
      </c>
      <c r="K20" s="22">
        <f>M20-TIME(0,3,0)</f>
        <v>0.61250000000000004</v>
      </c>
      <c r="L20" s="23">
        <f>G20</f>
        <v>0.60069444444444453</v>
      </c>
      <c r="M20" s="24">
        <f>O19+TIME(0,3,0)</f>
        <v>0.61458333333333337</v>
      </c>
      <c r="N20" s="13" t="s">
        <v>15</v>
      </c>
      <c r="O20" s="26">
        <f>M20+TIME(0,12,0)</f>
        <v>0.62291666666666667</v>
      </c>
    </row>
    <row r="21" spans="1:31" ht="25.15" customHeight="1" x14ac:dyDescent="0.4">
      <c r="A21" s="28">
        <v>15</v>
      </c>
      <c r="B21" s="34" t="str">
        <f>IF([1]名簿!C87=0,"",VLOOKUP(A21,[1]名簿!$B$73:$C$91,2,0))</f>
        <v>鹿島高校</v>
      </c>
      <c r="C21" s="22">
        <f>D21-TIME(0,10,0)</f>
        <v>0.58333333333333337</v>
      </c>
      <c r="D21" s="23">
        <f>E21-TIME(0,5,0)</f>
        <v>0.59027777777777779</v>
      </c>
      <c r="E21" s="24">
        <f>G21-TIME(0,25,0)</f>
        <v>0.59375</v>
      </c>
      <c r="F21" s="13" t="s">
        <v>15</v>
      </c>
      <c r="G21" s="22">
        <f>I21-TIME(0,5,0)</f>
        <v>0.61111111111111116</v>
      </c>
      <c r="H21" s="25" t="s">
        <v>21</v>
      </c>
      <c r="I21" s="24">
        <f>K21-TIME(0,12,0)</f>
        <v>0.61458333333333337</v>
      </c>
      <c r="J21" s="13" t="s">
        <v>12</v>
      </c>
      <c r="K21" s="22">
        <f>M21-TIME(0,3,0)</f>
        <v>0.62291666666666667</v>
      </c>
      <c r="L21" s="23">
        <f>G21</f>
        <v>0.61111111111111116</v>
      </c>
      <c r="M21" s="24">
        <f>O20+TIME(0,3,0)</f>
        <v>0.625</v>
      </c>
      <c r="N21" s="13" t="s">
        <v>15</v>
      </c>
      <c r="O21" s="26">
        <f>M21+TIME(0,12,0)</f>
        <v>0.6333333333333333</v>
      </c>
      <c r="P21" s="27"/>
    </row>
    <row r="22" spans="1:31" ht="22.15" customHeight="1" x14ac:dyDescent="0.4">
      <c r="A22" s="29" t="s">
        <v>18</v>
      </c>
      <c r="B22" s="30"/>
      <c r="C22" s="30"/>
      <c r="D22" s="31">
        <v>18</v>
      </c>
      <c r="E22" s="32" t="s">
        <v>19</v>
      </c>
      <c r="F22" s="32"/>
      <c r="G22" s="32"/>
      <c r="H22" s="32"/>
      <c r="I22" s="14">
        <f>O21</f>
        <v>0.6333333333333333</v>
      </c>
      <c r="J22" s="13" t="s">
        <v>12</v>
      </c>
      <c r="K22" s="14">
        <f>I22+TIME(0,D22,0)</f>
        <v>0.64583333333333326</v>
      </c>
      <c r="L22" s="32"/>
      <c r="M22" s="32"/>
      <c r="N22" s="32"/>
      <c r="O22" s="33"/>
    </row>
    <row r="23" spans="1:31" ht="25.15" customHeight="1" x14ac:dyDescent="0.4">
      <c r="A23" s="28">
        <v>16</v>
      </c>
      <c r="B23" s="34" t="str">
        <f>IF([1]名簿!C88=0,"",VLOOKUP(A23,[1]名簿!$B$73:$C$91,2,0))</f>
        <v>鳥栖高校</v>
      </c>
      <c r="C23" s="22">
        <f>D23-TIME(0,10,0)</f>
        <v>0.60416666666666663</v>
      </c>
      <c r="D23" s="23">
        <f>E23-TIME(0,5,0)</f>
        <v>0.61111111111111105</v>
      </c>
      <c r="E23" s="24">
        <f>G23-TIME(0,25,0)</f>
        <v>0.61458333333333326</v>
      </c>
      <c r="F23" s="13" t="s">
        <v>15</v>
      </c>
      <c r="G23" s="22">
        <f>I23-TIME(0,5,0)</f>
        <v>0.63194444444444442</v>
      </c>
      <c r="H23" s="25" t="s">
        <v>17</v>
      </c>
      <c r="I23" s="24">
        <f>K23-TIME(0,12,0)</f>
        <v>0.63541666666666663</v>
      </c>
      <c r="J23" s="13" t="s">
        <v>12</v>
      </c>
      <c r="K23" s="22">
        <f>M23-TIME(0,3,0)</f>
        <v>0.64374999999999993</v>
      </c>
      <c r="L23" s="23">
        <f>G23</f>
        <v>0.63194444444444442</v>
      </c>
      <c r="M23" s="24">
        <f>K22</f>
        <v>0.64583333333333326</v>
      </c>
      <c r="N23" s="13" t="s">
        <v>15</v>
      </c>
      <c r="O23" s="26">
        <f>M23+TIME(0,12,0)</f>
        <v>0.65416666666666656</v>
      </c>
    </row>
    <row r="24" spans="1:31" ht="25.15" customHeight="1" x14ac:dyDescent="0.4">
      <c r="A24" s="28">
        <v>17</v>
      </c>
      <c r="B24" s="34" t="str">
        <f>IF([1]名簿!C89=0,"",VLOOKUP(A24,[1]名簿!$B$73:$C$91,2,0))</f>
        <v>唐津西高校</v>
      </c>
      <c r="C24" s="22">
        <f>D24-TIME(0,10,0)</f>
        <v>0.61458333333333326</v>
      </c>
      <c r="D24" s="23">
        <f>E24-TIME(0,5,0)</f>
        <v>0.62152777777777768</v>
      </c>
      <c r="E24" s="24">
        <f>G24-TIME(0,25,0)</f>
        <v>0.62499999999999989</v>
      </c>
      <c r="F24" s="13" t="s">
        <v>15</v>
      </c>
      <c r="G24" s="22">
        <f>I24-TIME(0,5,0)</f>
        <v>0.64236111111111105</v>
      </c>
      <c r="H24" s="25" t="s">
        <v>16</v>
      </c>
      <c r="I24" s="24">
        <f>K24-TIME(0,12,0)</f>
        <v>0.64583333333333326</v>
      </c>
      <c r="J24" s="13" t="s">
        <v>12</v>
      </c>
      <c r="K24" s="22">
        <f>M24-TIME(0,3,0)</f>
        <v>0.65416666666666656</v>
      </c>
      <c r="L24" s="23">
        <f>G24</f>
        <v>0.64236111111111105</v>
      </c>
      <c r="M24" s="24">
        <f>O23+TIME(0,3,0)</f>
        <v>0.65624999999999989</v>
      </c>
      <c r="N24" s="13" t="s">
        <v>15</v>
      </c>
      <c r="O24" s="26">
        <f>M24+TIME(0,12,0)</f>
        <v>0.66458333333333319</v>
      </c>
    </row>
    <row r="25" spans="1:31" ht="25.15" customHeight="1" x14ac:dyDescent="0.4">
      <c r="A25" s="28">
        <v>18</v>
      </c>
      <c r="B25" s="34" t="str">
        <f>IF([1]名簿!C90=0,"",VLOOKUP(A25,[1]名簿!$B$73:$C$91,2,0))</f>
        <v>伊万里高校</v>
      </c>
      <c r="C25" s="22">
        <f>D25-TIME(0,10,0)</f>
        <v>0.62499999999999989</v>
      </c>
      <c r="D25" s="23">
        <f>E25-TIME(0,5,0)</f>
        <v>0.63194444444444431</v>
      </c>
      <c r="E25" s="24">
        <f>G25-TIME(0,25,0)</f>
        <v>0.63541666666666652</v>
      </c>
      <c r="F25" s="13" t="s">
        <v>15</v>
      </c>
      <c r="G25" s="22">
        <f>I25-TIME(0,5,0)</f>
        <v>0.65277777777777768</v>
      </c>
      <c r="H25" s="25" t="s">
        <v>17</v>
      </c>
      <c r="I25" s="24">
        <f>K25-TIME(0,12,0)</f>
        <v>0.65624999999999989</v>
      </c>
      <c r="J25" s="13" t="s">
        <v>12</v>
      </c>
      <c r="K25" s="22">
        <f>M25-TIME(0,3,0)</f>
        <v>0.66458333333333319</v>
      </c>
      <c r="L25" s="23">
        <f>G25</f>
        <v>0.65277777777777768</v>
      </c>
      <c r="M25" s="24">
        <f>O24+TIME(0,3,0)</f>
        <v>0.66666666666666652</v>
      </c>
      <c r="N25" s="13" t="s">
        <v>15</v>
      </c>
      <c r="O25" s="26">
        <f>M25+TIME(0,12,0)</f>
        <v>0.67499999999999982</v>
      </c>
    </row>
    <row r="26" spans="1:31" ht="25.15" customHeight="1" x14ac:dyDescent="0.4">
      <c r="A26" s="28">
        <v>19</v>
      </c>
      <c r="B26" s="34" t="str">
        <f>IF([1]名簿!C91=0,"",VLOOKUP(A26,[1]名簿!$B$73:$C$91,2,0))</f>
        <v>佐賀商業高校</v>
      </c>
      <c r="C26" s="22">
        <f>D26-TIME(0,10,0)</f>
        <v>0.63541666666666652</v>
      </c>
      <c r="D26" s="23">
        <f>E26-TIME(0,5,0)</f>
        <v>0.64236111111111094</v>
      </c>
      <c r="E26" s="24">
        <f>G26-TIME(0,25,0)</f>
        <v>0.64583333333333315</v>
      </c>
      <c r="F26" s="13" t="s">
        <v>15</v>
      </c>
      <c r="G26" s="22">
        <f>I26-TIME(0,5,0)</f>
        <v>0.66319444444444431</v>
      </c>
      <c r="H26" s="25" t="s">
        <v>16</v>
      </c>
      <c r="I26" s="24">
        <f>K26-TIME(0,12,0)</f>
        <v>0.66666666666666652</v>
      </c>
      <c r="J26" s="13" t="s">
        <v>12</v>
      </c>
      <c r="K26" s="22">
        <f>M26-TIME(0,3,0)</f>
        <v>0.67499999999999982</v>
      </c>
      <c r="L26" s="23">
        <f>G26</f>
        <v>0.66319444444444431</v>
      </c>
      <c r="M26" s="24">
        <f>O25+TIME(0,3,0)</f>
        <v>0.67708333333333315</v>
      </c>
      <c r="N26" s="13" t="s">
        <v>15</v>
      </c>
      <c r="O26" s="26">
        <f>M26+TIME(0,12,0)</f>
        <v>0.68541666666666645</v>
      </c>
      <c r="P26" s="27"/>
    </row>
    <row r="27" spans="1:31" ht="22.15" customHeight="1" thickBot="1" x14ac:dyDescent="0.45">
      <c r="A27" s="35" t="s">
        <v>23</v>
      </c>
      <c r="B27" s="36"/>
      <c r="C27" s="36"/>
      <c r="D27" s="36"/>
      <c r="E27" s="36"/>
      <c r="F27" s="36"/>
      <c r="G27" s="36"/>
      <c r="H27" s="37"/>
      <c r="I27" s="38">
        <f>O26+TIME(0,48,0)</f>
        <v>0.71874999999999978</v>
      </c>
      <c r="J27" s="39"/>
      <c r="K27" s="38"/>
      <c r="L27" s="37"/>
      <c r="M27" s="37"/>
      <c r="N27" s="37"/>
      <c r="O27" s="40"/>
      <c r="Q27" s="41"/>
      <c r="R27" s="42"/>
      <c r="S27" s="43"/>
      <c r="T27" s="43"/>
      <c r="U27" s="43"/>
      <c r="V27" s="44"/>
      <c r="W27" s="43"/>
      <c r="X27" s="44"/>
      <c r="Y27" s="43"/>
      <c r="Z27" s="44"/>
      <c r="AA27" s="43"/>
      <c r="AB27" s="43"/>
      <c r="AC27" s="43"/>
      <c r="AD27" s="44"/>
      <c r="AE27" s="43"/>
    </row>
    <row r="28" spans="1:31" ht="25.15" customHeight="1" x14ac:dyDescent="0.4">
      <c r="B28" s="2" t="s">
        <v>24</v>
      </c>
      <c r="E28" s="27">
        <v>0.56944444444444442</v>
      </c>
    </row>
  </sheetData>
  <mergeCells count="11">
    <mergeCell ref="A10:C10"/>
    <mergeCell ref="A16:C16"/>
    <mergeCell ref="A22:C22"/>
    <mergeCell ref="A27:G27"/>
    <mergeCell ref="L1:O1"/>
    <mergeCell ref="E2:G2"/>
    <mergeCell ref="I2:K2"/>
    <mergeCell ref="M2:O2"/>
    <mergeCell ref="A3:G3"/>
    <mergeCell ref="A4:B4"/>
    <mergeCell ref="C4:O4"/>
  </mergeCells>
  <phoneticPr fontId="3"/>
  <printOptions horizontalCentered="1"/>
  <pageMargins left="0.78740157480314965" right="0.59055118110236227" top="0.98425196850393704" bottom="0.98425196850393704" header="0.51181102362204722" footer="0.51181102362204722"/>
  <pageSetup paperSize="9" scale="80" orientation="portrait" errors="blank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9A7AB7-19B7-43B3-B638-8A2E59C75688}">
  <sheetPr codeName="Sheet29"/>
  <dimension ref="A1:AE33"/>
  <sheetViews>
    <sheetView zoomScaleNormal="100" workbookViewId="0">
      <selection activeCell="C7" sqref="C7:O7"/>
    </sheetView>
  </sheetViews>
  <sheetFormatPr defaultRowHeight="22.15" customHeight="1" x14ac:dyDescent="0.4"/>
  <cols>
    <col min="1" max="1" width="3.75" style="48" customWidth="1"/>
    <col min="2" max="2" width="19" style="48" customWidth="1"/>
    <col min="3" max="5" width="7.125" style="48" customWidth="1"/>
    <col min="6" max="6" width="3.125" style="48" bestFit="1" customWidth="1"/>
    <col min="7" max="7" width="7.125" style="48" customWidth="1"/>
    <col min="8" max="8" width="4.75" style="48" customWidth="1"/>
    <col min="9" max="9" width="7.125" style="48" customWidth="1"/>
    <col min="10" max="10" width="3.125" style="48" bestFit="1" customWidth="1"/>
    <col min="11" max="13" width="7.125" style="48" customWidth="1"/>
    <col min="14" max="14" width="3.125" style="48" bestFit="1" customWidth="1"/>
    <col min="15" max="15" width="7.125" style="48" customWidth="1"/>
    <col min="16" max="256" width="9" style="48"/>
    <col min="257" max="257" width="3.75" style="48" customWidth="1"/>
    <col min="258" max="258" width="19" style="48" customWidth="1"/>
    <col min="259" max="261" width="7.125" style="48" customWidth="1"/>
    <col min="262" max="262" width="3.125" style="48" bestFit="1" customWidth="1"/>
    <col min="263" max="263" width="7.125" style="48" customWidth="1"/>
    <col min="264" max="264" width="4.75" style="48" customWidth="1"/>
    <col min="265" max="265" width="7.125" style="48" customWidth="1"/>
    <col min="266" max="266" width="3.125" style="48" bestFit="1" customWidth="1"/>
    <col min="267" max="269" width="7.125" style="48" customWidth="1"/>
    <col min="270" max="270" width="3.125" style="48" bestFit="1" customWidth="1"/>
    <col min="271" max="271" width="7.125" style="48" customWidth="1"/>
    <col min="272" max="512" width="9" style="48"/>
    <col min="513" max="513" width="3.75" style="48" customWidth="1"/>
    <col min="514" max="514" width="19" style="48" customWidth="1"/>
    <col min="515" max="517" width="7.125" style="48" customWidth="1"/>
    <col min="518" max="518" width="3.125" style="48" bestFit="1" customWidth="1"/>
    <col min="519" max="519" width="7.125" style="48" customWidth="1"/>
    <col min="520" max="520" width="4.75" style="48" customWidth="1"/>
    <col min="521" max="521" width="7.125" style="48" customWidth="1"/>
    <col min="522" max="522" width="3.125" style="48" bestFit="1" customWidth="1"/>
    <col min="523" max="525" width="7.125" style="48" customWidth="1"/>
    <col min="526" max="526" width="3.125" style="48" bestFit="1" customWidth="1"/>
    <col min="527" max="527" width="7.125" style="48" customWidth="1"/>
    <col min="528" max="768" width="9" style="48"/>
    <col min="769" max="769" width="3.75" style="48" customWidth="1"/>
    <col min="770" max="770" width="19" style="48" customWidth="1"/>
    <col min="771" max="773" width="7.125" style="48" customWidth="1"/>
    <col min="774" max="774" width="3.125" style="48" bestFit="1" customWidth="1"/>
    <col min="775" max="775" width="7.125" style="48" customWidth="1"/>
    <col min="776" max="776" width="4.75" style="48" customWidth="1"/>
    <col min="777" max="777" width="7.125" style="48" customWidth="1"/>
    <col min="778" max="778" width="3.125" style="48" bestFit="1" customWidth="1"/>
    <col min="779" max="781" width="7.125" style="48" customWidth="1"/>
    <col min="782" max="782" width="3.125" style="48" bestFit="1" customWidth="1"/>
    <col min="783" max="783" width="7.125" style="48" customWidth="1"/>
    <col min="784" max="1024" width="9" style="48"/>
    <col min="1025" max="1025" width="3.75" style="48" customWidth="1"/>
    <col min="1026" max="1026" width="19" style="48" customWidth="1"/>
    <col min="1027" max="1029" width="7.125" style="48" customWidth="1"/>
    <col min="1030" max="1030" width="3.125" style="48" bestFit="1" customWidth="1"/>
    <col min="1031" max="1031" width="7.125" style="48" customWidth="1"/>
    <col min="1032" max="1032" width="4.75" style="48" customWidth="1"/>
    <col min="1033" max="1033" width="7.125" style="48" customWidth="1"/>
    <col min="1034" max="1034" width="3.125" style="48" bestFit="1" customWidth="1"/>
    <col min="1035" max="1037" width="7.125" style="48" customWidth="1"/>
    <col min="1038" max="1038" width="3.125" style="48" bestFit="1" customWidth="1"/>
    <col min="1039" max="1039" width="7.125" style="48" customWidth="1"/>
    <col min="1040" max="1280" width="9" style="48"/>
    <col min="1281" max="1281" width="3.75" style="48" customWidth="1"/>
    <col min="1282" max="1282" width="19" style="48" customWidth="1"/>
    <col min="1283" max="1285" width="7.125" style="48" customWidth="1"/>
    <col min="1286" max="1286" width="3.125" style="48" bestFit="1" customWidth="1"/>
    <col min="1287" max="1287" width="7.125" style="48" customWidth="1"/>
    <col min="1288" max="1288" width="4.75" style="48" customWidth="1"/>
    <col min="1289" max="1289" width="7.125" style="48" customWidth="1"/>
    <col min="1290" max="1290" width="3.125" style="48" bestFit="1" customWidth="1"/>
    <col min="1291" max="1293" width="7.125" style="48" customWidth="1"/>
    <col min="1294" max="1294" width="3.125" style="48" bestFit="1" customWidth="1"/>
    <col min="1295" max="1295" width="7.125" style="48" customWidth="1"/>
    <col min="1296" max="1536" width="9" style="48"/>
    <col min="1537" max="1537" width="3.75" style="48" customWidth="1"/>
    <col min="1538" max="1538" width="19" style="48" customWidth="1"/>
    <col min="1539" max="1541" width="7.125" style="48" customWidth="1"/>
    <col min="1542" max="1542" width="3.125" style="48" bestFit="1" customWidth="1"/>
    <col min="1543" max="1543" width="7.125" style="48" customWidth="1"/>
    <col min="1544" max="1544" width="4.75" style="48" customWidth="1"/>
    <col min="1545" max="1545" width="7.125" style="48" customWidth="1"/>
    <col min="1546" max="1546" width="3.125" style="48" bestFit="1" customWidth="1"/>
    <col min="1547" max="1549" width="7.125" style="48" customWidth="1"/>
    <col min="1550" max="1550" width="3.125" style="48" bestFit="1" customWidth="1"/>
    <col min="1551" max="1551" width="7.125" style="48" customWidth="1"/>
    <col min="1552" max="1792" width="9" style="48"/>
    <col min="1793" max="1793" width="3.75" style="48" customWidth="1"/>
    <col min="1794" max="1794" width="19" style="48" customWidth="1"/>
    <col min="1795" max="1797" width="7.125" style="48" customWidth="1"/>
    <col min="1798" max="1798" width="3.125" style="48" bestFit="1" customWidth="1"/>
    <col min="1799" max="1799" width="7.125" style="48" customWidth="1"/>
    <col min="1800" max="1800" width="4.75" style="48" customWidth="1"/>
    <col min="1801" max="1801" width="7.125" style="48" customWidth="1"/>
    <col min="1802" max="1802" width="3.125" style="48" bestFit="1" customWidth="1"/>
    <col min="1803" max="1805" width="7.125" style="48" customWidth="1"/>
    <col min="1806" max="1806" width="3.125" style="48" bestFit="1" customWidth="1"/>
    <col min="1807" max="1807" width="7.125" style="48" customWidth="1"/>
    <col min="1808" max="2048" width="9" style="48"/>
    <col min="2049" max="2049" width="3.75" style="48" customWidth="1"/>
    <col min="2050" max="2050" width="19" style="48" customWidth="1"/>
    <col min="2051" max="2053" width="7.125" style="48" customWidth="1"/>
    <col min="2054" max="2054" width="3.125" style="48" bestFit="1" customWidth="1"/>
    <col min="2055" max="2055" width="7.125" style="48" customWidth="1"/>
    <col min="2056" max="2056" width="4.75" style="48" customWidth="1"/>
    <col min="2057" max="2057" width="7.125" style="48" customWidth="1"/>
    <col min="2058" max="2058" width="3.125" style="48" bestFit="1" customWidth="1"/>
    <col min="2059" max="2061" width="7.125" style="48" customWidth="1"/>
    <col min="2062" max="2062" width="3.125" style="48" bestFit="1" customWidth="1"/>
    <col min="2063" max="2063" width="7.125" style="48" customWidth="1"/>
    <col min="2064" max="2304" width="9" style="48"/>
    <col min="2305" max="2305" width="3.75" style="48" customWidth="1"/>
    <col min="2306" max="2306" width="19" style="48" customWidth="1"/>
    <col min="2307" max="2309" width="7.125" style="48" customWidth="1"/>
    <col min="2310" max="2310" width="3.125" style="48" bestFit="1" customWidth="1"/>
    <col min="2311" max="2311" width="7.125" style="48" customWidth="1"/>
    <col min="2312" max="2312" width="4.75" style="48" customWidth="1"/>
    <col min="2313" max="2313" width="7.125" style="48" customWidth="1"/>
    <col min="2314" max="2314" width="3.125" style="48" bestFit="1" customWidth="1"/>
    <col min="2315" max="2317" width="7.125" style="48" customWidth="1"/>
    <col min="2318" max="2318" width="3.125" style="48" bestFit="1" customWidth="1"/>
    <col min="2319" max="2319" width="7.125" style="48" customWidth="1"/>
    <col min="2320" max="2560" width="9" style="48"/>
    <col min="2561" max="2561" width="3.75" style="48" customWidth="1"/>
    <col min="2562" max="2562" width="19" style="48" customWidth="1"/>
    <col min="2563" max="2565" width="7.125" style="48" customWidth="1"/>
    <col min="2566" max="2566" width="3.125" style="48" bestFit="1" customWidth="1"/>
    <col min="2567" max="2567" width="7.125" style="48" customWidth="1"/>
    <col min="2568" max="2568" width="4.75" style="48" customWidth="1"/>
    <col min="2569" max="2569" width="7.125" style="48" customWidth="1"/>
    <col min="2570" max="2570" width="3.125" style="48" bestFit="1" customWidth="1"/>
    <col min="2571" max="2573" width="7.125" style="48" customWidth="1"/>
    <col min="2574" max="2574" width="3.125" style="48" bestFit="1" customWidth="1"/>
    <col min="2575" max="2575" width="7.125" style="48" customWidth="1"/>
    <col min="2576" max="2816" width="9" style="48"/>
    <col min="2817" max="2817" width="3.75" style="48" customWidth="1"/>
    <col min="2818" max="2818" width="19" style="48" customWidth="1"/>
    <col min="2819" max="2821" width="7.125" style="48" customWidth="1"/>
    <col min="2822" max="2822" width="3.125" style="48" bestFit="1" customWidth="1"/>
    <col min="2823" max="2823" width="7.125" style="48" customWidth="1"/>
    <col min="2824" max="2824" width="4.75" style="48" customWidth="1"/>
    <col min="2825" max="2825" width="7.125" style="48" customWidth="1"/>
    <col min="2826" max="2826" width="3.125" style="48" bestFit="1" customWidth="1"/>
    <col min="2827" max="2829" width="7.125" style="48" customWidth="1"/>
    <col min="2830" max="2830" width="3.125" style="48" bestFit="1" customWidth="1"/>
    <col min="2831" max="2831" width="7.125" style="48" customWidth="1"/>
    <col min="2832" max="3072" width="9" style="48"/>
    <col min="3073" max="3073" width="3.75" style="48" customWidth="1"/>
    <col min="3074" max="3074" width="19" style="48" customWidth="1"/>
    <col min="3075" max="3077" width="7.125" style="48" customWidth="1"/>
    <col min="3078" max="3078" width="3.125" style="48" bestFit="1" customWidth="1"/>
    <col min="3079" max="3079" width="7.125" style="48" customWidth="1"/>
    <col min="3080" max="3080" width="4.75" style="48" customWidth="1"/>
    <col min="3081" max="3081" width="7.125" style="48" customWidth="1"/>
    <col min="3082" max="3082" width="3.125" style="48" bestFit="1" customWidth="1"/>
    <col min="3083" max="3085" width="7.125" style="48" customWidth="1"/>
    <col min="3086" max="3086" width="3.125" style="48" bestFit="1" customWidth="1"/>
    <col min="3087" max="3087" width="7.125" style="48" customWidth="1"/>
    <col min="3088" max="3328" width="9" style="48"/>
    <col min="3329" max="3329" width="3.75" style="48" customWidth="1"/>
    <col min="3330" max="3330" width="19" style="48" customWidth="1"/>
    <col min="3331" max="3333" width="7.125" style="48" customWidth="1"/>
    <col min="3334" max="3334" width="3.125" style="48" bestFit="1" customWidth="1"/>
    <col min="3335" max="3335" width="7.125" style="48" customWidth="1"/>
    <col min="3336" max="3336" width="4.75" style="48" customWidth="1"/>
    <col min="3337" max="3337" width="7.125" style="48" customWidth="1"/>
    <col min="3338" max="3338" width="3.125" style="48" bestFit="1" customWidth="1"/>
    <col min="3339" max="3341" width="7.125" style="48" customWidth="1"/>
    <col min="3342" max="3342" width="3.125" style="48" bestFit="1" customWidth="1"/>
    <col min="3343" max="3343" width="7.125" style="48" customWidth="1"/>
    <col min="3344" max="3584" width="9" style="48"/>
    <col min="3585" max="3585" width="3.75" style="48" customWidth="1"/>
    <col min="3586" max="3586" width="19" style="48" customWidth="1"/>
    <col min="3587" max="3589" width="7.125" style="48" customWidth="1"/>
    <col min="3590" max="3590" width="3.125" style="48" bestFit="1" customWidth="1"/>
    <col min="3591" max="3591" width="7.125" style="48" customWidth="1"/>
    <col min="3592" max="3592" width="4.75" style="48" customWidth="1"/>
    <col min="3593" max="3593" width="7.125" style="48" customWidth="1"/>
    <col min="3594" max="3594" width="3.125" style="48" bestFit="1" customWidth="1"/>
    <col min="3595" max="3597" width="7.125" style="48" customWidth="1"/>
    <col min="3598" max="3598" width="3.125" style="48" bestFit="1" customWidth="1"/>
    <col min="3599" max="3599" width="7.125" style="48" customWidth="1"/>
    <col min="3600" max="3840" width="9" style="48"/>
    <col min="3841" max="3841" width="3.75" style="48" customWidth="1"/>
    <col min="3842" max="3842" width="19" style="48" customWidth="1"/>
    <col min="3843" max="3845" width="7.125" style="48" customWidth="1"/>
    <col min="3846" max="3846" width="3.125" style="48" bestFit="1" customWidth="1"/>
    <col min="3847" max="3847" width="7.125" style="48" customWidth="1"/>
    <col min="3848" max="3848" width="4.75" style="48" customWidth="1"/>
    <col min="3849" max="3849" width="7.125" style="48" customWidth="1"/>
    <col min="3850" max="3850" width="3.125" style="48" bestFit="1" customWidth="1"/>
    <col min="3851" max="3853" width="7.125" style="48" customWidth="1"/>
    <col min="3854" max="3854" width="3.125" style="48" bestFit="1" customWidth="1"/>
    <col min="3855" max="3855" width="7.125" style="48" customWidth="1"/>
    <col min="3856" max="4096" width="9" style="48"/>
    <col min="4097" max="4097" width="3.75" style="48" customWidth="1"/>
    <col min="4098" max="4098" width="19" style="48" customWidth="1"/>
    <col min="4099" max="4101" width="7.125" style="48" customWidth="1"/>
    <col min="4102" max="4102" width="3.125" style="48" bestFit="1" customWidth="1"/>
    <col min="4103" max="4103" width="7.125" style="48" customWidth="1"/>
    <col min="4104" max="4104" width="4.75" style="48" customWidth="1"/>
    <col min="4105" max="4105" width="7.125" style="48" customWidth="1"/>
    <col min="4106" max="4106" width="3.125" style="48" bestFit="1" customWidth="1"/>
    <col min="4107" max="4109" width="7.125" style="48" customWidth="1"/>
    <col min="4110" max="4110" width="3.125" style="48" bestFit="1" customWidth="1"/>
    <col min="4111" max="4111" width="7.125" style="48" customWidth="1"/>
    <col min="4112" max="4352" width="9" style="48"/>
    <col min="4353" max="4353" width="3.75" style="48" customWidth="1"/>
    <col min="4354" max="4354" width="19" style="48" customWidth="1"/>
    <col min="4355" max="4357" width="7.125" style="48" customWidth="1"/>
    <col min="4358" max="4358" width="3.125" style="48" bestFit="1" customWidth="1"/>
    <col min="4359" max="4359" width="7.125" style="48" customWidth="1"/>
    <col min="4360" max="4360" width="4.75" style="48" customWidth="1"/>
    <col min="4361" max="4361" width="7.125" style="48" customWidth="1"/>
    <col min="4362" max="4362" width="3.125" style="48" bestFit="1" customWidth="1"/>
    <col min="4363" max="4365" width="7.125" style="48" customWidth="1"/>
    <col min="4366" max="4366" width="3.125" style="48" bestFit="1" customWidth="1"/>
    <col min="4367" max="4367" width="7.125" style="48" customWidth="1"/>
    <col min="4368" max="4608" width="9" style="48"/>
    <col min="4609" max="4609" width="3.75" style="48" customWidth="1"/>
    <col min="4610" max="4610" width="19" style="48" customWidth="1"/>
    <col min="4611" max="4613" width="7.125" style="48" customWidth="1"/>
    <col min="4614" max="4614" width="3.125" style="48" bestFit="1" customWidth="1"/>
    <col min="4615" max="4615" width="7.125" style="48" customWidth="1"/>
    <col min="4616" max="4616" width="4.75" style="48" customWidth="1"/>
    <col min="4617" max="4617" width="7.125" style="48" customWidth="1"/>
    <col min="4618" max="4618" width="3.125" style="48" bestFit="1" customWidth="1"/>
    <col min="4619" max="4621" width="7.125" style="48" customWidth="1"/>
    <col min="4622" max="4622" width="3.125" style="48" bestFit="1" customWidth="1"/>
    <col min="4623" max="4623" width="7.125" style="48" customWidth="1"/>
    <col min="4624" max="4864" width="9" style="48"/>
    <col min="4865" max="4865" width="3.75" style="48" customWidth="1"/>
    <col min="4866" max="4866" width="19" style="48" customWidth="1"/>
    <col min="4867" max="4869" width="7.125" style="48" customWidth="1"/>
    <col min="4870" max="4870" width="3.125" style="48" bestFit="1" customWidth="1"/>
    <col min="4871" max="4871" width="7.125" style="48" customWidth="1"/>
    <col min="4872" max="4872" width="4.75" style="48" customWidth="1"/>
    <col min="4873" max="4873" width="7.125" style="48" customWidth="1"/>
    <col min="4874" max="4874" width="3.125" style="48" bestFit="1" customWidth="1"/>
    <col min="4875" max="4877" width="7.125" style="48" customWidth="1"/>
    <col min="4878" max="4878" width="3.125" style="48" bestFit="1" customWidth="1"/>
    <col min="4879" max="4879" width="7.125" style="48" customWidth="1"/>
    <col min="4880" max="5120" width="9" style="48"/>
    <col min="5121" max="5121" width="3.75" style="48" customWidth="1"/>
    <col min="5122" max="5122" width="19" style="48" customWidth="1"/>
    <col min="5123" max="5125" width="7.125" style="48" customWidth="1"/>
    <col min="5126" max="5126" width="3.125" style="48" bestFit="1" customWidth="1"/>
    <col min="5127" max="5127" width="7.125" style="48" customWidth="1"/>
    <col min="5128" max="5128" width="4.75" style="48" customWidth="1"/>
    <col min="5129" max="5129" width="7.125" style="48" customWidth="1"/>
    <col min="5130" max="5130" width="3.125" style="48" bestFit="1" customWidth="1"/>
    <col min="5131" max="5133" width="7.125" style="48" customWidth="1"/>
    <col min="5134" max="5134" width="3.125" style="48" bestFit="1" customWidth="1"/>
    <col min="5135" max="5135" width="7.125" style="48" customWidth="1"/>
    <col min="5136" max="5376" width="9" style="48"/>
    <col min="5377" max="5377" width="3.75" style="48" customWidth="1"/>
    <col min="5378" max="5378" width="19" style="48" customWidth="1"/>
    <col min="5379" max="5381" width="7.125" style="48" customWidth="1"/>
    <col min="5382" max="5382" width="3.125" style="48" bestFit="1" customWidth="1"/>
    <col min="5383" max="5383" width="7.125" style="48" customWidth="1"/>
    <col min="5384" max="5384" width="4.75" style="48" customWidth="1"/>
    <col min="5385" max="5385" width="7.125" style="48" customWidth="1"/>
    <col min="5386" max="5386" width="3.125" style="48" bestFit="1" customWidth="1"/>
    <col min="5387" max="5389" width="7.125" style="48" customWidth="1"/>
    <col min="5390" max="5390" width="3.125" style="48" bestFit="1" customWidth="1"/>
    <col min="5391" max="5391" width="7.125" style="48" customWidth="1"/>
    <col min="5392" max="5632" width="9" style="48"/>
    <col min="5633" max="5633" width="3.75" style="48" customWidth="1"/>
    <col min="5634" max="5634" width="19" style="48" customWidth="1"/>
    <col min="5635" max="5637" width="7.125" style="48" customWidth="1"/>
    <col min="5638" max="5638" width="3.125" style="48" bestFit="1" customWidth="1"/>
    <col min="5639" max="5639" width="7.125" style="48" customWidth="1"/>
    <col min="5640" max="5640" width="4.75" style="48" customWidth="1"/>
    <col min="5641" max="5641" width="7.125" style="48" customWidth="1"/>
    <col min="5642" max="5642" width="3.125" style="48" bestFit="1" customWidth="1"/>
    <col min="5643" max="5645" width="7.125" style="48" customWidth="1"/>
    <col min="5646" max="5646" width="3.125" style="48" bestFit="1" customWidth="1"/>
    <col min="5647" max="5647" width="7.125" style="48" customWidth="1"/>
    <col min="5648" max="5888" width="9" style="48"/>
    <col min="5889" max="5889" width="3.75" style="48" customWidth="1"/>
    <col min="5890" max="5890" width="19" style="48" customWidth="1"/>
    <col min="5891" max="5893" width="7.125" style="48" customWidth="1"/>
    <col min="5894" max="5894" width="3.125" style="48" bestFit="1" customWidth="1"/>
    <col min="5895" max="5895" width="7.125" style="48" customWidth="1"/>
    <col min="5896" max="5896" width="4.75" style="48" customWidth="1"/>
    <col min="5897" max="5897" width="7.125" style="48" customWidth="1"/>
    <col min="5898" max="5898" width="3.125" style="48" bestFit="1" customWidth="1"/>
    <col min="5899" max="5901" width="7.125" style="48" customWidth="1"/>
    <col min="5902" max="5902" width="3.125" style="48" bestFit="1" customWidth="1"/>
    <col min="5903" max="5903" width="7.125" style="48" customWidth="1"/>
    <col min="5904" max="6144" width="9" style="48"/>
    <col min="6145" max="6145" width="3.75" style="48" customWidth="1"/>
    <col min="6146" max="6146" width="19" style="48" customWidth="1"/>
    <col min="6147" max="6149" width="7.125" style="48" customWidth="1"/>
    <col min="6150" max="6150" width="3.125" style="48" bestFit="1" customWidth="1"/>
    <col min="6151" max="6151" width="7.125" style="48" customWidth="1"/>
    <col min="6152" max="6152" width="4.75" style="48" customWidth="1"/>
    <col min="6153" max="6153" width="7.125" style="48" customWidth="1"/>
    <col min="6154" max="6154" width="3.125" style="48" bestFit="1" customWidth="1"/>
    <col min="6155" max="6157" width="7.125" style="48" customWidth="1"/>
    <col min="6158" max="6158" width="3.125" style="48" bestFit="1" customWidth="1"/>
    <col min="6159" max="6159" width="7.125" style="48" customWidth="1"/>
    <col min="6160" max="6400" width="9" style="48"/>
    <col min="6401" max="6401" width="3.75" style="48" customWidth="1"/>
    <col min="6402" max="6402" width="19" style="48" customWidth="1"/>
    <col min="6403" max="6405" width="7.125" style="48" customWidth="1"/>
    <col min="6406" max="6406" width="3.125" style="48" bestFit="1" customWidth="1"/>
    <col min="6407" max="6407" width="7.125" style="48" customWidth="1"/>
    <col min="6408" max="6408" width="4.75" style="48" customWidth="1"/>
    <col min="6409" max="6409" width="7.125" style="48" customWidth="1"/>
    <col min="6410" max="6410" width="3.125" style="48" bestFit="1" customWidth="1"/>
    <col min="6411" max="6413" width="7.125" style="48" customWidth="1"/>
    <col min="6414" max="6414" width="3.125" style="48" bestFit="1" customWidth="1"/>
    <col min="6415" max="6415" width="7.125" style="48" customWidth="1"/>
    <col min="6416" max="6656" width="9" style="48"/>
    <col min="6657" max="6657" width="3.75" style="48" customWidth="1"/>
    <col min="6658" max="6658" width="19" style="48" customWidth="1"/>
    <col min="6659" max="6661" width="7.125" style="48" customWidth="1"/>
    <col min="6662" max="6662" width="3.125" style="48" bestFit="1" customWidth="1"/>
    <col min="6663" max="6663" width="7.125" style="48" customWidth="1"/>
    <col min="6664" max="6664" width="4.75" style="48" customWidth="1"/>
    <col min="6665" max="6665" width="7.125" style="48" customWidth="1"/>
    <col min="6666" max="6666" width="3.125" style="48" bestFit="1" customWidth="1"/>
    <col min="6667" max="6669" width="7.125" style="48" customWidth="1"/>
    <col min="6670" max="6670" width="3.125" style="48" bestFit="1" customWidth="1"/>
    <col min="6671" max="6671" width="7.125" style="48" customWidth="1"/>
    <col min="6672" max="6912" width="9" style="48"/>
    <col min="6913" max="6913" width="3.75" style="48" customWidth="1"/>
    <col min="6914" max="6914" width="19" style="48" customWidth="1"/>
    <col min="6915" max="6917" width="7.125" style="48" customWidth="1"/>
    <col min="6918" max="6918" width="3.125" style="48" bestFit="1" customWidth="1"/>
    <col min="6919" max="6919" width="7.125" style="48" customWidth="1"/>
    <col min="6920" max="6920" width="4.75" style="48" customWidth="1"/>
    <col min="6921" max="6921" width="7.125" style="48" customWidth="1"/>
    <col min="6922" max="6922" width="3.125" style="48" bestFit="1" customWidth="1"/>
    <col min="6923" max="6925" width="7.125" style="48" customWidth="1"/>
    <col min="6926" max="6926" width="3.125" style="48" bestFit="1" customWidth="1"/>
    <col min="6927" max="6927" width="7.125" style="48" customWidth="1"/>
    <col min="6928" max="7168" width="9" style="48"/>
    <col min="7169" max="7169" width="3.75" style="48" customWidth="1"/>
    <col min="7170" max="7170" width="19" style="48" customWidth="1"/>
    <col min="7171" max="7173" width="7.125" style="48" customWidth="1"/>
    <col min="7174" max="7174" width="3.125" style="48" bestFit="1" customWidth="1"/>
    <col min="7175" max="7175" width="7.125" style="48" customWidth="1"/>
    <col min="7176" max="7176" width="4.75" style="48" customWidth="1"/>
    <col min="7177" max="7177" width="7.125" style="48" customWidth="1"/>
    <col min="7178" max="7178" width="3.125" style="48" bestFit="1" customWidth="1"/>
    <col min="7179" max="7181" width="7.125" style="48" customWidth="1"/>
    <col min="7182" max="7182" width="3.125" style="48" bestFit="1" customWidth="1"/>
    <col min="7183" max="7183" width="7.125" style="48" customWidth="1"/>
    <col min="7184" max="7424" width="9" style="48"/>
    <col min="7425" max="7425" width="3.75" style="48" customWidth="1"/>
    <col min="7426" max="7426" width="19" style="48" customWidth="1"/>
    <col min="7427" max="7429" width="7.125" style="48" customWidth="1"/>
    <col min="7430" max="7430" width="3.125" style="48" bestFit="1" customWidth="1"/>
    <col min="7431" max="7431" width="7.125" style="48" customWidth="1"/>
    <col min="7432" max="7432" width="4.75" style="48" customWidth="1"/>
    <col min="7433" max="7433" width="7.125" style="48" customWidth="1"/>
    <col min="7434" max="7434" width="3.125" style="48" bestFit="1" customWidth="1"/>
    <col min="7435" max="7437" width="7.125" style="48" customWidth="1"/>
    <col min="7438" max="7438" width="3.125" style="48" bestFit="1" customWidth="1"/>
    <col min="7439" max="7439" width="7.125" style="48" customWidth="1"/>
    <col min="7440" max="7680" width="9" style="48"/>
    <col min="7681" max="7681" width="3.75" style="48" customWidth="1"/>
    <col min="7682" max="7682" width="19" style="48" customWidth="1"/>
    <col min="7683" max="7685" width="7.125" style="48" customWidth="1"/>
    <col min="7686" max="7686" width="3.125" style="48" bestFit="1" customWidth="1"/>
    <col min="7687" max="7687" width="7.125" style="48" customWidth="1"/>
    <col min="7688" max="7688" width="4.75" style="48" customWidth="1"/>
    <col min="7689" max="7689" width="7.125" style="48" customWidth="1"/>
    <col min="7690" max="7690" width="3.125" style="48" bestFit="1" customWidth="1"/>
    <col min="7691" max="7693" width="7.125" style="48" customWidth="1"/>
    <col min="7694" max="7694" width="3.125" style="48" bestFit="1" customWidth="1"/>
    <col min="7695" max="7695" width="7.125" style="48" customWidth="1"/>
    <col min="7696" max="7936" width="9" style="48"/>
    <col min="7937" max="7937" width="3.75" style="48" customWidth="1"/>
    <col min="7938" max="7938" width="19" style="48" customWidth="1"/>
    <col min="7939" max="7941" width="7.125" style="48" customWidth="1"/>
    <col min="7942" max="7942" width="3.125" style="48" bestFit="1" customWidth="1"/>
    <col min="7943" max="7943" width="7.125" style="48" customWidth="1"/>
    <col min="7944" max="7944" width="4.75" style="48" customWidth="1"/>
    <col min="7945" max="7945" width="7.125" style="48" customWidth="1"/>
    <col min="7946" max="7946" width="3.125" style="48" bestFit="1" customWidth="1"/>
    <col min="7947" max="7949" width="7.125" style="48" customWidth="1"/>
    <col min="7950" max="7950" width="3.125" style="48" bestFit="1" customWidth="1"/>
    <col min="7951" max="7951" width="7.125" style="48" customWidth="1"/>
    <col min="7952" max="8192" width="9" style="48"/>
    <col min="8193" max="8193" width="3.75" style="48" customWidth="1"/>
    <col min="8194" max="8194" width="19" style="48" customWidth="1"/>
    <col min="8195" max="8197" width="7.125" style="48" customWidth="1"/>
    <col min="8198" max="8198" width="3.125" style="48" bestFit="1" customWidth="1"/>
    <col min="8199" max="8199" width="7.125" style="48" customWidth="1"/>
    <col min="8200" max="8200" width="4.75" style="48" customWidth="1"/>
    <col min="8201" max="8201" width="7.125" style="48" customWidth="1"/>
    <col min="8202" max="8202" width="3.125" style="48" bestFit="1" customWidth="1"/>
    <col min="8203" max="8205" width="7.125" style="48" customWidth="1"/>
    <col min="8206" max="8206" width="3.125" style="48" bestFit="1" customWidth="1"/>
    <col min="8207" max="8207" width="7.125" style="48" customWidth="1"/>
    <col min="8208" max="8448" width="9" style="48"/>
    <col min="8449" max="8449" width="3.75" style="48" customWidth="1"/>
    <col min="8450" max="8450" width="19" style="48" customWidth="1"/>
    <col min="8451" max="8453" width="7.125" style="48" customWidth="1"/>
    <col min="8454" max="8454" width="3.125" style="48" bestFit="1" customWidth="1"/>
    <col min="8455" max="8455" width="7.125" style="48" customWidth="1"/>
    <col min="8456" max="8456" width="4.75" style="48" customWidth="1"/>
    <col min="8457" max="8457" width="7.125" style="48" customWidth="1"/>
    <col min="8458" max="8458" width="3.125" style="48" bestFit="1" customWidth="1"/>
    <col min="8459" max="8461" width="7.125" style="48" customWidth="1"/>
    <col min="8462" max="8462" width="3.125" style="48" bestFit="1" customWidth="1"/>
    <col min="8463" max="8463" width="7.125" style="48" customWidth="1"/>
    <col min="8464" max="8704" width="9" style="48"/>
    <col min="8705" max="8705" width="3.75" style="48" customWidth="1"/>
    <col min="8706" max="8706" width="19" style="48" customWidth="1"/>
    <col min="8707" max="8709" width="7.125" style="48" customWidth="1"/>
    <col min="8710" max="8710" width="3.125" style="48" bestFit="1" customWidth="1"/>
    <col min="8711" max="8711" width="7.125" style="48" customWidth="1"/>
    <col min="8712" max="8712" width="4.75" style="48" customWidth="1"/>
    <col min="8713" max="8713" width="7.125" style="48" customWidth="1"/>
    <col min="8714" max="8714" width="3.125" style="48" bestFit="1" customWidth="1"/>
    <col min="8715" max="8717" width="7.125" style="48" customWidth="1"/>
    <col min="8718" max="8718" width="3.125" style="48" bestFit="1" customWidth="1"/>
    <col min="8719" max="8719" width="7.125" style="48" customWidth="1"/>
    <col min="8720" max="8960" width="9" style="48"/>
    <col min="8961" max="8961" width="3.75" style="48" customWidth="1"/>
    <col min="8962" max="8962" width="19" style="48" customWidth="1"/>
    <col min="8963" max="8965" width="7.125" style="48" customWidth="1"/>
    <col min="8966" max="8966" width="3.125" style="48" bestFit="1" customWidth="1"/>
    <col min="8967" max="8967" width="7.125" style="48" customWidth="1"/>
    <col min="8968" max="8968" width="4.75" style="48" customWidth="1"/>
    <col min="8969" max="8969" width="7.125" style="48" customWidth="1"/>
    <col min="8970" max="8970" width="3.125" style="48" bestFit="1" customWidth="1"/>
    <col min="8971" max="8973" width="7.125" style="48" customWidth="1"/>
    <col min="8974" max="8974" width="3.125" style="48" bestFit="1" customWidth="1"/>
    <col min="8975" max="8975" width="7.125" style="48" customWidth="1"/>
    <col min="8976" max="9216" width="9" style="48"/>
    <col min="9217" max="9217" width="3.75" style="48" customWidth="1"/>
    <col min="9218" max="9218" width="19" style="48" customWidth="1"/>
    <col min="9219" max="9221" width="7.125" style="48" customWidth="1"/>
    <col min="9222" max="9222" width="3.125" style="48" bestFit="1" customWidth="1"/>
    <col min="9223" max="9223" width="7.125" style="48" customWidth="1"/>
    <col min="9224" max="9224" width="4.75" style="48" customWidth="1"/>
    <col min="9225" max="9225" width="7.125" style="48" customWidth="1"/>
    <col min="9226" max="9226" width="3.125" style="48" bestFit="1" customWidth="1"/>
    <col min="9227" max="9229" width="7.125" style="48" customWidth="1"/>
    <col min="9230" max="9230" width="3.125" style="48" bestFit="1" customWidth="1"/>
    <col min="9231" max="9231" width="7.125" style="48" customWidth="1"/>
    <col min="9232" max="9472" width="9" style="48"/>
    <col min="9473" max="9473" width="3.75" style="48" customWidth="1"/>
    <col min="9474" max="9474" width="19" style="48" customWidth="1"/>
    <col min="9475" max="9477" width="7.125" style="48" customWidth="1"/>
    <col min="9478" max="9478" width="3.125" style="48" bestFit="1" customWidth="1"/>
    <col min="9479" max="9479" width="7.125" style="48" customWidth="1"/>
    <col min="9480" max="9480" width="4.75" style="48" customWidth="1"/>
    <col min="9481" max="9481" width="7.125" style="48" customWidth="1"/>
    <col min="9482" max="9482" width="3.125" style="48" bestFit="1" customWidth="1"/>
    <col min="9483" max="9485" width="7.125" style="48" customWidth="1"/>
    <col min="9486" max="9486" width="3.125" style="48" bestFit="1" customWidth="1"/>
    <col min="9487" max="9487" width="7.125" style="48" customWidth="1"/>
    <col min="9488" max="9728" width="9" style="48"/>
    <col min="9729" max="9729" width="3.75" style="48" customWidth="1"/>
    <col min="9730" max="9730" width="19" style="48" customWidth="1"/>
    <col min="9731" max="9733" width="7.125" style="48" customWidth="1"/>
    <col min="9734" max="9734" width="3.125" style="48" bestFit="1" customWidth="1"/>
    <col min="9735" max="9735" width="7.125" style="48" customWidth="1"/>
    <col min="9736" max="9736" width="4.75" style="48" customWidth="1"/>
    <col min="9737" max="9737" width="7.125" style="48" customWidth="1"/>
    <col min="9738" max="9738" width="3.125" style="48" bestFit="1" customWidth="1"/>
    <col min="9739" max="9741" width="7.125" style="48" customWidth="1"/>
    <col min="9742" max="9742" width="3.125" style="48" bestFit="1" customWidth="1"/>
    <col min="9743" max="9743" width="7.125" style="48" customWidth="1"/>
    <col min="9744" max="9984" width="9" style="48"/>
    <col min="9985" max="9985" width="3.75" style="48" customWidth="1"/>
    <col min="9986" max="9986" width="19" style="48" customWidth="1"/>
    <col min="9987" max="9989" width="7.125" style="48" customWidth="1"/>
    <col min="9990" max="9990" width="3.125" style="48" bestFit="1" customWidth="1"/>
    <col min="9991" max="9991" width="7.125" style="48" customWidth="1"/>
    <col min="9992" max="9992" width="4.75" style="48" customWidth="1"/>
    <col min="9993" max="9993" width="7.125" style="48" customWidth="1"/>
    <col min="9994" max="9994" width="3.125" style="48" bestFit="1" customWidth="1"/>
    <col min="9995" max="9997" width="7.125" style="48" customWidth="1"/>
    <col min="9998" max="9998" width="3.125" style="48" bestFit="1" customWidth="1"/>
    <col min="9999" max="9999" width="7.125" style="48" customWidth="1"/>
    <col min="10000" max="10240" width="9" style="48"/>
    <col min="10241" max="10241" width="3.75" style="48" customWidth="1"/>
    <col min="10242" max="10242" width="19" style="48" customWidth="1"/>
    <col min="10243" max="10245" width="7.125" style="48" customWidth="1"/>
    <col min="10246" max="10246" width="3.125" style="48" bestFit="1" customWidth="1"/>
    <col min="10247" max="10247" width="7.125" style="48" customWidth="1"/>
    <col min="10248" max="10248" width="4.75" style="48" customWidth="1"/>
    <col min="10249" max="10249" width="7.125" style="48" customWidth="1"/>
    <col min="10250" max="10250" width="3.125" style="48" bestFit="1" customWidth="1"/>
    <col min="10251" max="10253" width="7.125" style="48" customWidth="1"/>
    <col min="10254" max="10254" width="3.125" style="48" bestFit="1" customWidth="1"/>
    <col min="10255" max="10255" width="7.125" style="48" customWidth="1"/>
    <col min="10256" max="10496" width="9" style="48"/>
    <col min="10497" max="10497" width="3.75" style="48" customWidth="1"/>
    <col min="10498" max="10498" width="19" style="48" customWidth="1"/>
    <col min="10499" max="10501" width="7.125" style="48" customWidth="1"/>
    <col min="10502" max="10502" width="3.125" style="48" bestFit="1" customWidth="1"/>
    <col min="10503" max="10503" width="7.125" style="48" customWidth="1"/>
    <col min="10504" max="10504" width="4.75" style="48" customWidth="1"/>
    <col min="10505" max="10505" width="7.125" style="48" customWidth="1"/>
    <col min="10506" max="10506" width="3.125" style="48" bestFit="1" customWidth="1"/>
    <col min="10507" max="10509" width="7.125" style="48" customWidth="1"/>
    <col min="10510" max="10510" width="3.125" style="48" bestFit="1" customWidth="1"/>
    <col min="10511" max="10511" width="7.125" style="48" customWidth="1"/>
    <col min="10512" max="10752" width="9" style="48"/>
    <col min="10753" max="10753" width="3.75" style="48" customWidth="1"/>
    <col min="10754" max="10754" width="19" style="48" customWidth="1"/>
    <col min="10755" max="10757" width="7.125" style="48" customWidth="1"/>
    <col min="10758" max="10758" width="3.125" style="48" bestFit="1" customWidth="1"/>
    <col min="10759" max="10759" width="7.125" style="48" customWidth="1"/>
    <col min="10760" max="10760" width="4.75" style="48" customWidth="1"/>
    <col min="10761" max="10761" width="7.125" style="48" customWidth="1"/>
    <col min="10762" max="10762" width="3.125" style="48" bestFit="1" customWidth="1"/>
    <col min="10763" max="10765" width="7.125" style="48" customWidth="1"/>
    <col min="10766" max="10766" width="3.125" style="48" bestFit="1" customWidth="1"/>
    <col min="10767" max="10767" width="7.125" style="48" customWidth="1"/>
    <col min="10768" max="11008" width="9" style="48"/>
    <col min="11009" max="11009" width="3.75" style="48" customWidth="1"/>
    <col min="11010" max="11010" width="19" style="48" customWidth="1"/>
    <col min="11011" max="11013" width="7.125" style="48" customWidth="1"/>
    <col min="11014" max="11014" width="3.125" style="48" bestFit="1" customWidth="1"/>
    <col min="11015" max="11015" width="7.125" style="48" customWidth="1"/>
    <col min="11016" max="11016" width="4.75" style="48" customWidth="1"/>
    <col min="11017" max="11017" width="7.125" style="48" customWidth="1"/>
    <col min="11018" max="11018" width="3.125" style="48" bestFit="1" customWidth="1"/>
    <col min="11019" max="11021" width="7.125" style="48" customWidth="1"/>
    <col min="11022" max="11022" width="3.125" style="48" bestFit="1" customWidth="1"/>
    <col min="11023" max="11023" width="7.125" style="48" customWidth="1"/>
    <col min="11024" max="11264" width="9" style="48"/>
    <col min="11265" max="11265" width="3.75" style="48" customWidth="1"/>
    <col min="11266" max="11266" width="19" style="48" customWidth="1"/>
    <col min="11267" max="11269" width="7.125" style="48" customWidth="1"/>
    <col min="11270" max="11270" width="3.125" style="48" bestFit="1" customWidth="1"/>
    <col min="11271" max="11271" width="7.125" style="48" customWidth="1"/>
    <col min="11272" max="11272" width="4.75" style="48" customWidth="1"/>
    <col min="11273" max="11273" width="7.125" style="48" customWidth="1"/>
    <col min="11274" max="11274" width="3.125" style="48" bestFit="1" customWidth="1"/>
    <col min="11275" max="11277" width="7.125" style="48" customWidth="1"/>
    <col min="11278" max="11278" width="3.125" style="48" bestFit="1" customWidth="1"/>
    <col min="11279" max="11279" width="7.125" style="48" customWidth="1"/>
    <col min="11280" max="11520" width="9" style="48"/>
    <col min="11521" max="11521" width="3.75" style="48" customWidth="1"/>
    <col min="11522" max="11522" width="19" style="48" customWidth="1"/>
    <col min="11523" max="11525" width="7.125" style="48" customWidth="1"/>
    <col min="11526" max="11526" width="3.125" style="48" bestFit="1" customWidth="1"/>
    <col min="11527" max="11527" width="7.125" style="48" customWidth="1"/>
    <col min="11528" max="11528" width="4.75" style="48" customWidth="1"/>
    <col min="11529" max="11529" width="7.125" style="48" customWidth="1"/>
    <col min="11530" max="11530" width="3.125" style="48" bestFit="1" customWidth="1"/>
    <col min="11531" max="11533" width="7.125" style="48" customWidth="1"/>
    <col min="11534" max="11534" width="3.125" style="48" bestFit="1" customWidth="1"/>
    <col min="11535" max="11535" width="7.125" style="48" customWidth="1"/>
    <col min="11536" max="11776" width="9" style="48"/>
    <col min="11777" max="11777" width="3.75" style="48" customWidth="1"/>
    <col min="11778" max="11778" width="19" style="48" customWidth="1"/>
    <col min="11779" max="11781" width="7.125" style="48" customWidth="1"/>
    <col min="11782" max="11782" width="3.125" style="48" bestFit="1" customWidth="1"/>
    <col min="11783" max="11783" width="7.125" style="48" customWidth="1"/>
    <col min="11784" max="11784" width="4.75" style="48" customWidth="1"/>
    <col min="11785" max="11785" width="7.125" style="48" customWidth="1"/>
    <col min="11786" max="11786" width="3.125" style="48" bestFit="1" customWidth="1"/>
    <col min="11787" max="11789" width="7.125" style="48" customWidth="1"/>
    <col min="11790" max="11790" width="3.125" style="48" bestFit="1" customWidth="1"/>
    <col min="11791" max="11791" width="7.125" style="48" customWidth="1"/>
    <col min="11792" max="12032" width="9" style="48"/>
    <col min="12033" max="12033" width="3.75" style="48" customWidth="1"/>
    <col min="12034" max="12034" width="19" style="48" customWidth="1"/>
    <col min="12035" max="12037" width="7.125" style="48" customWidth="1"/>
    <col min="12038" max="12038" width="3.125" style="48" bestFit="1" customWidth="1"/>
    <col min="12039" max="12039" width="7.125" style="48" customWidth="1"/>
    <col min="12040" max="12040" width="4.75" style="48" customWidth="1"/>
    <col min="12041" max="12041" width="7.125" style="48" customWidth="1"/>
    <col min="12042" max="12042" width="3.125" style="48" bestFit="1" customWidth="1"/>
    <col min="12043" max="12045" width="7.125" style="48" customWidth="1"/>
    <col min="12046" max="12046" width="3.125" style="48" bestFit="1" customWidth="1"/>
    <col min="12047" max="12047" width="7.125" style="48" customWidth="1"/>
    <col min="12048" max="12288" width="9" style="48"/>
    <col min="12289" max="12289" width="3.75" style="48" customWidth="1"/>
    <col min="12290" max="12290" width="19" style="48" customWidth="1"/>
    <col min="12291" max="12293" width="7.125" style="48" customWidth="1"/>
    <col min="12294" max="12294" width="3.125" style="48" bestFit="1" customWidth="1"/>
    <col min="12295" max="12295" width="7.125" style="48" customWidth="1"/>
    <col min="12296" max="12296" width="4.75" style="48" customWidth="1"/>
    <col min="12297" max="12297" width="7.125" style="48" customWidth="1"/>
    <col min="12298" max="12298" width="3.125" style="48" bestFit="1" customWidth="1"/>
    <col min="12299" max="12301" width="7.125" style="48" customWidth="1"/>
    <col min="12302" max="12302" width="3.125" style="48" bestFit="1" customWidth="1"/>
    <col min="12303" max="12303" width="7.125" style="48" customWidth="1"/>
    <col min="12304" max="12544" width="9" style="48"/>
    <col min="12545" max="12545" width="3.75" style="48" customWidth="1"/>
    <col min="12546" max="12546" width="19" style="48" customWidth="1"/>
    <col min="12547" max="12549" width="7.125" style="48" customWidth="1"/>
    <col min="12550" max="12550" width="3.125" style="48" bestFit="1" customWidth="1"/>
    <col min="12551" max="12551" width="7.125" style="48" customWidth="1"/>
    <col min="12552" max="12552" width="4.75" style="48" customWidth="1"/>
    <col min="12553" max="12553" width="7.125" style="48" customWidth="1"/>
    <col min="12554" max="12554" width="3.125" style="48" bestFit="1" customWidth="1"/>
    <col min="12555" max="12557" width="7.125" style="48" customWidth="1"/>
    <col min="12558" max="12558" width="3.125" style="48" bestFit="1" customWidth="1"/>
    <col min="12559" max="12559" width="7.125" style="48" customWidth="1"/>
    <col min="12560" max="12800" width="9" style="48"/>
    <col min="12801" max="12801" width="3.75" style="48" customWidth="1"/>
    <col min="12802" max="12802" width="19" style="48" customWidth="1"/>
    <col min="12803" max="12805" width="7.125" style="48" customWidth="1"/>
    <col min="12806" max="12806" width="3.125" style="48" bestFit="1" customWidth="1"/>
    <col min="12807" max="12807" width="7.125" style="48" customWidth="1"/>
    <col min="12808" max="12808" width="4.75" style="48" customWidth="1"/>
    <col min="12809" max="12809" width="7.125" style="48" customWidth="1"/>
    <col min="12810" max="12810" width="3.125" style="48" bestFit="1" customWidth="1"/>
    <col min="12811" max="12813" width="7.125" style="48" customWidth="1"/>
    <col min="12814" max="12814" width="3.125" style="48" bestFit="1" customWidth="1"/>
    <col min="12815" max="12815" width="7.125" style="48" customWidth="1"/>
    <col min="12816" max="13056" width="9" style="48"/>
    <col min="13057" max="13057" width="3.75" style="48" customWidth="1"/>
    <col min="13058" max="13058" width="19" style="48" customWidth="1"/>
    <col min="13059" max="13061" width="7.125" style="48" customWidth="1"/>
    <col min="13062" max="13062" width="3.125" style="48" bestFit="1" customWidth="1"/>
    <col min="13063" max="13063" width="7.125" style="48" customWidth="1"/>
    <col min="13064" max="13064" width="4.75" style="48" customWidth="1"/>
    <col min="13065" max="13065" width="7.125" style="48" customWidth="1"/>
    <col min="13066" max="13066" width="3.125" style="48" bestFit="1" customWidth="1"/>
    <col min="13067" max="13069" width="7.125" style="48" customWidth="1"/>
    <col min="13070" max="13070" width="3.125" style="48" bestFit="1" customWidth="1"/>
    <col min="13071" max="13071" width="7.125" style="48" customWidth="1"/>
    <col min="13072" max="13312" width="9" style="48"/>
    <col min="13313" max="13313" width="3.75" style="48" customWidth="1"/>
    <col min="13314" max="13314" width="19" style="48" customWidth="1"/>
    <col min="13315" max="13317" width="7.125" style="48" customWidth="1"/>
    <col min="13318" max="13318" width="3.125" style="48" bestFit="1" customWidth="1"/>
    <col min="13319" max="13319" width="7.125" style="48" customWidth="1"/>
    <col min="13320" max="13320" width="4.75" style="48" customWidth="1"/>
    <col min="13321" max="13321" width="7.125" style="48" customWidth="1"/>
    <col min="13322" max="13322" width="3.125" style="48" bestFit="1" customWidth="1"/>
    <col min="13323" max="13325" width="7.125" style="48" customWidth="1"/>
    <col min="13326" max="13326" width="3.125" style="48" bestFit="1" customWidth="1"/>
    <col min="13327" max="13327" width="7.125" style="48" customWidth="1"/>
    <col min="13328" max="13568" width="9" style="48"/>
    <col min="13569" max="13569" width="3.75" style="48" customWidth="1"/>
    <col min="13570" max="13570" width="19" style="48" customWidth="1"/>
    <col min="13571" max="13573" width="7.125" style="48" customWidth="1"/>
    <col min="13574" max="13574" width="3.125" style="48" bestFit="1" customWidth="1"/>
    <col min="13575" max="13575" width="7.125" style="48" customWidth="1"/>
    <col min="13576" max="13576" width="4.75" style="48" customWidth="1"/>
    <col min="13577" max="13577" width="7.125" style="48" customWidth="1"/>
    <col min="13578" max="13578" width="3.125" style="48" bestFit="1" customWidth="1"/>
    <col min="13579" max="13581" width="7.125" style="48" customWidth="1"/>
    <col min="13582" max="13582" width="3.125" style="48" bestFit="1" customWidth="1"/>
    <col min="13583" max="13583" width="7.125" style="48" customWidth="1"/>
    <col min="13584" max="13824" width="9" style="48"/>
    <col min="13825" max="13825" width="3.75" style="48" customWidth="1"/>
    <col min="13826" max="13826" width="19" style="48" customWidth="1"/>
    <col min="13827" max="13829" width="7.125" style="48" customWidth="1"/>
    <col min="13830" max="13830" width="3.125" style="48" bestFit="1" customWidth="1"/>
    <col min="13831" max="13831" width="7.125" style="48" customWidth="1"/>
    <col min="13832" max="13832" width="4.75" style="48" customWidth="1"/>
    <col min="13833" max="13833" width="7.125" style="48" customWidth="1"/>
    <col min="13834" max="13834" width="3.125" style="48" bestFit="1" customWidth="1"/>
    <col min="13835" max="13837" width="7.125" style="48" customWidth="1"/>
    <col min="13838" max="13838" width="3.125" style="48" bestFit="1" customWidth="1"/>
    <col min="13839" max="13839" width="7.125" style="48" customWidth="1"/>
    <col min="13840" max="14080" width="9" style="48"/>
    <col min="14081" max="14081" width="3.75" style="48" customWidth="1"/>
    <col min="14082" max="14082" width="19" style="48" customWidth="1"/>
    <col min="14083" max="14085" width="7.125" style="48" customWidth="1"/>
    <col min="14086" max="14086" width="3.125" style="48" bestFit="1" customWidth="1"/>
    <col min="14087" max="14087" width="7.125" style="48" customWidth="1"/>
    <col min="14088" max="14088" width="4.75" style="48" customWidth="1"/>
    <col min="14089" max="14089" width="7.125" style="48" customWidth="1"/>
    <col min="14090" max="14090" width="3.125" style="48" bestFit="1" customWidth="1"/>
    <col min="14091" max="14093" width="7.125" style="48" customWidth="1"/>
    <col min="14094" max="14094" width="3.125" style="48" bestFit="1" customWidth="1"/>
    <col min="14095" max="14095" width="7.125" style="48" customWidth="1"/>
    <col min="14096" max="14336" width="9" style="48"/>
    <col min="14337" max="14337" width="3.75" style="48" customWidth="1"/>
    <col min="14338" max="14338" width="19" style="48" customWidth="1"/>
    <col min="14339" max="14341" width="7.125" style="48" customWidth="1"/>
    <col min="14342" max="14342" width="3.125" style="48" bestFit="1" customWidth="1"/>
    <col min="14343" max="14343" width="7.125" style="48" customWidth="1"/>
    <col min="14344" max="14344" width="4.75" style="48" customWidth="1"/>
    <col min="14345" max="14345" width="7.125" style="48" customWidth="1"/>
    <col min="14346" max="14346" width="3.125" style="48" bestFit="1" customWidth="1"/>
    <col min="14347" max="14349" width="7.125" style="48" customWidth="1"/>
    <col min="14350" max="14350" width="3.125" style="48" bestFit="1" customWidth="1"/>
    <col min="14351" max="14351" width="7.125" style="48" customWidth="1"/>
    <col min="14352" max="14592" width="9" style="48"/>
    <col min="14593" max="14593" width="3.75" style="48" customWidth="1"/>
    <col min="14594" max="14594" width="19" style="48" customWidth="1"/>
    <col min="14595" max="14597" width="7.125" style="48" customWidth="1"/>
    <col min="14598" max="14598" width="3.125" style="48" bestFit="1" customWidth="1"/>
    <col min="14599" max="14599" width="7.125" style="48" customWidth="1"/>
    <col min="14600" max="14600" width="4.75" style="48" customWidth="1"/>
    <col min="14601" max="14601" width="7.125" style="48" customWidth="1"/>
    <col min="14602" max="14602" width="3.125" style="48" bestFit="1" customWidth="1"/>
    <col min="14603" max="14605" width="7.125" style="48" customWidth="1"/>
    <col min="14606" max="14606" width="3.125" style="48" bestFit="1" customWidth="1"/>
    <col min="14607" max="14607" width="7.125" style="48" customWidth="1"/>
    <col min="14608" max="14848" width="9" style="48"/>
    <col min="14849" max="14849" width="3.75" style="48" customWidth="1"/>
    <col min="14850" max="14850" width="19" style="48" customWidth="1"/>
    <col min="14851" max="14853" width="7.125" style="48" customWidth="1"/>
    <col min="14854" max="14854" width="3.125" style="48" bestFit="1" customWidth="1"/>
    <col min="14855" max="14855" width="7.125" style="48" customWidth="1"/>
    <col min="14856" max="14856" width="4.75" style="48" customWidth="1"/>
    <col min="14857" max="14857" width="7.125" style="48" customWidth="1"/>
    <col min="14858" max="14858" width="3.125" style="48" bestFit="1" customWidth="1"/>
    <col min="14859" max="14861" width="7.125" style="48" customWidth="1"/>
    <col min="14862" max="14862" width="3.125" style="48" bestFit="1" customWidth="1"/>
    <col min="14863" max="14863" width="7.125" style="48" customWidth="1"/>
    <col min="14864" max="15104" width="9" style="48"/>
    <col min="15105" max="15105" width="3.75" style="48" customWidth="1"/>
    <col min="15106" max="15106" width="19" style="48" customWidth="1"/>
    <col min="15107" max="15109" width="7.125" style="48" customWidth="1"/>
    <col min="15110" max="15110" width="3.125" style="48" bestFit="1" customWidth="1"/>
    <col min="15111" max="15111" width="7.125" style="48" customWidth="1"/>
    <col min="15112" max="15112" width="4.75" style="48" customWidth="1"/>
    <col min="15113" max="15113" width="7.125" style="48" customWidth="1"/>
    <col min="15114" max="15114" width="3.125" style="48" bestFit="1" customWidth="1"/>
    <col min="15115" max="15117" width="7.125" style="48" customWidth="1"/>
    <col min="15118" max="15118" width="3.125" style="48" bestFit="1" customWidth="1"/>
    <col min="15119" max="15119" width="7.125" style="48" customWidth="1"/>
    <col min="15120" max="15360" width="9" style="48"/>
    <col min="15361" max="15361" width="3.75" style="48" customWidth="1"/>
    <col min="15362" max="15362" width="19" style="48" customWidth="1"/>
    <col min="15363" max="15365" width="7.125" style="48" customWidth="1"/>
    <col min="15366" max="15366" width="3.125" style="48" bestFit="1" customWidth="1"/>
    <col min="15367" max="15367" width="7.125" style="48" customWidth="1"/>
    <col min="15368" max="15368" width="4.75" style="48" customWidth="1"/>
    <col min="15369" max="15369" width="7.125" style="48" customWidth="1"/>
    <col min="15370" max="15370" width="3.125" style="48" bestFit="1" customWidth="1"/>
    <col min="15371" max="15373" width="7.125" style="48" customWidth="1"/>
    <col min="15374" max="15374" width="3.125" style="48" bestFit="1" customWidth="1"/>
    <col min="15375" max="15375" width="7.125" style="48" customWidth="1"/>
    <col min="15376" max="15616" width="9" style="48"/>
    <col min="15617" max="15617" width="3.75" style="48" customWidth="1"/>
    <col min="15618" max="15618" width="19" style="48" customWidth="1"/>
    <col min="15619" max="15621" width="7.125" style="48" customWidth="1"/>
    <col min="15622" max="15622" width="3.125" style="48" bestFit="1" customWidth="1"/>
    <col min="15623" max="15623" width="7.125" style="48" customWidth="1"/>
    <col min="15624" max="15624" width="4.75" style="48" customWidth="1"/>
    <col min="15625" max="15625" width="7.125" style="48" customWidth="1"/>
    <col min="15626" max="15626" width="3.125" style="48" bestFit="1" customWidth="1"/>
    <col min="15627" max="15629" width="7.125" style="48" customWidth="1"/>
    <col min="15630" max="15630" width="3.125" style="48" bestFit="1" customWidth="1"/>
    <col min="15631" max="15631" width="7.125" style="48" customWidth="1"/>
    <col min="15632" max="15872" width="9" style="48"/>
    <col min="15873" max="15873" width="3.75" style="48" customWidth="1"/>
    <col min="15874" max="15874" width="19" style="48" customWidth="1"/>
    <col min="15875" max="15877" width="7.125" style="48" customWidth="1"/>
    <col min="15878" max="15878" width="3.125" style="48" bestFit="1" customWidth="1"/>
    <col min="15879" max="15879" width="7.125" style="48" customWidth="1"/>
    <col min="15880" max="15880" width="4.75" style="48" customWidth="1"/>
    <col min="15881" max="15881" width="7.125" style="48" customWidth="1"/>
    <col min="15882" max="15882" width="3.125" style="48" bestFit="1" customWidth="1"/>
    <col min="15883" max="15885" width="7.125" style="48" customWidth="1"/>
    <col min="15886" max="15886" width="3.125" style="48" bestFit="1" customWidth="1"/>
    <col min="15887" max="15887" width="7.125" style="48" customWidth="1"/>
    <col min="15888" max="16128" width="9" style="48"/>
    <col min="16129" max="16129" width="3.75" style="48" customWidth="1"/>
    <col min="16130" max="16130" width="19" style="48" customWidth="1"/>
    <col min="16131" max="16133" width="7.125" style="48" customWidth="1"/>
    <col min="16134" max="16134" width="3.125" style="48" bestFit="1" customWidth="1"/>
    <col min="16135" max="16135" width="7.125" style="48" customWidth="1"/>
    <col min="16136" max="16136" width="4.75" style="48" customWidth="1"/>
    <col min="16137" max="16137" width="7.125" style="48" customWidth="1"/>
    <col min="16138" max="16138" width="3.125" style="48" bestFit="1" customWidth="1"/>
    <col min="16139" max="16141" width="7.125" style="48" customWidth="1"/>
    <col min="16142" max="16142" width="3.125" style="48" bestFit="1" customWidth="1"/>
    <col min="16143" max="16143" width="7.125" style="48" customWidth="1"/>
    <col min="16144" max="16384" width="9" style="48"/>
  </cols>
  <sheetData>
    <row r="1" spans="1:16" ht="22.15" customHeight="1" thickBot="1" x14ac:dyDescent="0.45">
      <c r="A1" s="45" t="s">
        <v>25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7">
        <f>[1]名簿!F96</f>
        <v>44401</v>
      </c>
      <c r="M1" s="47"/>
      <c r="N1" s="47"/>
      <c r="O1" s="47"/>
    </row>
    <row r="2" spans="1:16" ht="22.15" customHeight="1" x14ac:dyDescent="0.4">
      <c r="A2" s="49" t="s">
        <v>1</v>
      </c>
      <c r="B2" s="50" t="s">
        <v>2</v>
      </c>
      <c r="C2" s="50" t="s">
        <v>3</v>
      </c>
      <c r="D2" s="50" t="s">
        <v>4</v>
      </c>
      <c r="E2" s="51" t="s">
        <v>5</v>
      </c>
      <c r="F2" s="51"/>
      <c r="G2" s="51"/>
      <c r="H2" s="50" t="s">
        <v>6</v>
      </c>
      <c r="I2" s="52" t="s">
        <v>7</v>
      </c>
      <c r="J2" s="53"/>
      <c r="K2" s="54"/>
      <c r="L2" s="55" t="s">
        <v>8</v>
      </c>
      <c r="M2" s="51" t="s">
        <v>9</v>
      </c>
      <c r="N2" s="51"/>
      <c r="O2" s="56"/>
    </row>
    <row r="3" spans="1:16" ht="22.15" customHeight="1" x14ac:dyDescent="0.4">
      <c r="A3" s="57" t="s">
        <v>26</v>
      </c>
      <c r="B3" s="58"/>
      <c r="C3" s="58"/>
      <c r="D3" s="58"/>
      <c r="E3" s="58"/>
      <c r="F3" s="58"/>
      <c r="G3" s="58"/>
      <c r="H3" s="59"/>
      <c r="I3" s="60">
        <v>0.40972222222222227</v>
      </c>
      <c r="J3" s="61" t="s">
        <v>12</v>
      </c>
      <c r="K3" s="60">
        <f>I3+TIME(0,5,0)</f>
        <v>0.41319444444444448</v>
      </c>
      <c r="L3" s="59"/>
      <c r="M3" s="59"/>
      <c r="N3" s="59"/>
      <c r="O3" s="62"/>
    </row>
    <row r="4" spans="1:16" ht="22.15" customHeight="1" x14ac:dyDescent="0.4">
      <c r="A4" s="16" t="s">
        <v>27</v>
      </c>
      <c r="B4" s="17"/>
      <c r="C4" s="18" t="s">
        <v>28</v>
      </c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9"/>
    </row>
    <row r="5" spans="1:16" ht="22.15" customHeight="1" x14ac:dyDescent="0.4">
      <c r="A5" s="20">
        <v>1</v>
      </c>
      <c r="B5" s="34" t="str">
        <f>IF([1]名簿!C46=0,"",VLOOKUP(A5,[1]名簿!$B$65:$C$67,2,0))</f>
        <v>鹿島小学校</v>
      </c>
      <c r="C5" s="22">
        <f>D5-TIME(0,10,0)</f>
        <v>0.38194444444444453</v>
      </c>
      <c r="D5" s="23">
        <f>E5-TIME(0,5,0)</f>
        <v>0.38888888888888895</v>
      </c>
      <c r="E5" s="24">
        <f>G5-TIME(0,15,0)</f>
        <v>0.39236111111111116</v>
      </c>
      <c r="F5" s="13" t="s">
        <v>15</v>
      </c>
      <c r="G5" s="22">
        <f>I5-TIME(0,10,0)</f>
        <v>0.40277777777777785</v>
      </c>
      <c r="H5" s="25" t="s">
        <v>21</v>
      </c>
      <c r="I5" s="24">
        <f>K5-TIME(0,7,0)</f>
        <v>0.40972222222222227</v>
      </c>
      <c r="J5" s="13" t="s">
        <v>12</v>
      </c>
      <c r="K5" s="22">
        <f>M5-TIME(0,3,0)</f>
        <v>0.41458333333333336</v>
      </c>
      <c r="L5" s="23">
        <f>G5</f>
        <v>0.40277777777777785</v>
      </c>
      <c r="M5" s="24">
        <f>K3+TIME(0,5,0)</f>
        <v>0.41666666666666669</v>
      </c>
      <c r="N5" s="13" t="s">
        <v>15</v>
      </c>
      <c r="O5" s="26">
        <f>M5+TIME(0,7,0)</f>
        <v>0.42152777777777778</v>
      </c>
    </row>
    <row r="6" spans="1:16" ht="22.15" customHeight="1" x14ac:dyDescent="0.4">
      <c r="A6" s="63">
        <v>2</v>
      </c>
      <c r="B6" s="34" t="str">
        <f>IF([1]名簿!C47=0,"",VLOOKUP(A6,[1]名簿!$B$65:$C$67,2,0))</f>
        <v>附属小学校</v>
      </c>
      <c r="C6" s="22">
        <f>D6-TIME(0,10,0)</f>
        <v>0.38888888888888895</v>
      </c>
      <c r="D6" s="23">
        <f>E6-TIME(0,5,0)</f>
        <v>0.39583333333333337</v>
      </c>
      <c r="E6" s="24">
        <f>G6-TIME(0,15,0)</f>
        <v>0.39930555555555558</v>
      </c>
      <c r="F6" s="13" t="s">
        <v>15</v>
      </c>
      <c r="G6" s="22">
        <f>I6-TIME(0,10,0)</f>
        <v>0.40972222222222227</v>
      </c>
      <c r="H6" s="25" t="s">
        <v>20</v>
      </c>
      <c r="I6" s="24">
        <f>K6-TIME(0,7,0)</f>
        <v>0.41666666666666669</v>
      </c>
      <c r="J6" s="13" t="s">
        <v>12</v>
      </c>
      <c r="K6" s="22">
        <f>M6-TIME(0,3,0)</f>
        <v>0.42152777777777778</v>
      </c>
      <c r="L6" s="23">
        <f>G6</f>
        <v>0.40972222222222227</v>
      </c>
      <c r="M6" s="24">
        <f>O5+TIME(0,3,0)</f>
        <v>0.4236111111111111</v>
      </c>
      <c r="N6" s="13" t="s">
        <v>15</v>
      </c>
      <c r="O6" s="26">
        <f>M6+TIME(0,7,0)</f>
        <v>0.4284722222222222</v>
      </c>
    </row>
    <row r="7" spans="1:16" ht="22.15" customHeight="1" x14ac:dyDescent="0.4">
      <c r="A7" s="16" t="s">
        <v>29</v>
      </c>
      <c r="B7" s="17"/>
      <c r="C7" s="18" t="s">
        <v>28</v>
      </c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9"/>
    </row>
    <row r="8" spans="1:16" ht="22.15" customHeight="1" x14ac:dyDescent="0.4">
      <c r="A8" s="28">
        <v>1</v>
      </c>
      <c r="B8" s="34" t="str">
        <f>IF([1]名簿!C50=0,"",VLOOKUP(A8,[1]名簿!$B$64:$C$64,2,0))</f>
        <v>千代田西部小学校</v>
      </c>
      <c r="C8" s="22">
        <f>D8-TIME(0,10,0)</f>
        <v>0.39583333333333337</v>
      </c>
      <c r="D8" s="23">
        <f>E8-TIME(0,5,0)</f>
        <v>0.40277777777777779</v>
      </c>
      <c r="E8" s="24">
        <f>G8-TIME(0,15,0)</f>
        <v>0.40625</v>
      </c>
      <c r="F8" s="13" t="s">
        <v>15</v>
      </c>
      <c r="G8" s="22">
        <f>I8-TIME(0,10,0)</f>
        <v>0.41666666666666669</v>
      </c>
      <c r="H8" s="25" t="s">
        <v>21</v>
      </c>
      <c r="I8" s="24">
        <f>K8-TIME(0,7,0)</f>
        <v>0.4236111111111111</v>
      </c>
      <c r="J8" s="13" t="s">
        <v>12</v>
      </c>
      <c r="K8" s="22">
        <f>M8-TIME(0,3,0)</f>
        <v>0.4284722222222222</v>
      </c>
      <c r="L8" s="23">
        <f>G8</f>
        <v>0.41666666666666669</v>
      </c>
      <c r="M8" s="24">
        <f>O6+TIME(0,3,0)</f>
        <v>0.43055555555555552</v>
      </c>
      <c r="N8" s="13" t="s">
        <v>15</v>
      </c>
      <c r="O8" s="26">
        <f>M8+TIME(0,7,0)</f>
        <v>0.43541666666666662</v>
      </c>
      <c r="P8" s="64"/>
    </row>
    <row r="9" spans="1:16" ht="22.15" customHeight="1" x14ac:dyDescent="0.4">
      <c r="A9" s="29" t="s">
        <v>18</v>
      </c>
      <c r="B9" s="30"/>
      <c r="C9" s="30"/>
      <c r="D9" s="31">
        <v>13</v>
      </c>
      <c r="E9" s="32" t="s">
        <v>30</v>
      </c>
      <c r="F9" s="32"/>
      <c r="G9" s="32"/>
      <c r="H9" s="32"/>
      <c r="I9" s="14">
        <f>O8</f>
        <v>0.43541666666666662</v>
      </c>
      <c r="J9" s="13" t="s">
        <v>12</v>
      </c>
      <c r="K9" s="14">
        <f>I9+TIME(0,D9,0)</f>
        <v>0.44444444444444442</v>
      </c>
      <c r="L9" s="32"/>
      <c r="M9" s="32"/>
      <c r="N9" s="32"/>
      <c r="O9" s="33"/>
    </row>
    <row r="10" spans="1:16" ht="22.15" customHeight="1" x14ac:dyDescent="0.4">
      <c r="A10" s="65" t="s">
        <v>31</v>
      </c>
      <c r="B10" s="66"/>
      <c r="C10" s="67" t="s">
        <v>32</v>
      </c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8"/>
    </row>
    <row r="11" spans="1:16" ht="22.15" customHeight="1" x14ac:dyDescent="0.4">
      <c r="A11" s="69">
        <v>1</v>
      </c>
      <c r="B11" s="70" t="str">
        <f>IF([1]名簿!C28=0,"",VLOOKUP(A11,[1]名簿!$B$28:$C$63,2,0))</f>
        <v>伊万里中学校</v>
      </c>
      <c r="C11" s="71">
        <f t="shared" ref="C11:C16" si="0">D11-TIME(0,10,0)</f>
        <v>0.40277777777777779</v>
      </c>
      <c r="D11" s="72">
        <f t="shared" ref="D11:D16" si="1">E11-TIME(0,5,0)</f>
        <v>0.40972222222222221</v>
      </c>
      <c r="E11" s="73">
        <f t="shared" ref="E11:E16" si="2">G11-TIME(0,25,0)</f>
        <v>0.41319444444444442</v>
      </c>
      <c r="F11" s="61" t="s">
        <v>15</v>
      </c>
      <c r="G11" s="71">
        <f t="shared" ref="G11:G16" si="3">I11-TIME(0,5,0)</f>
        <v>0.43055555555555552</v>
      </c>
      <c r="H11" s="74" t="s">
        <v>20</v>
      </c>
      <c r="I11" s="73">
        <f t="shared" ref="I11:I16" si="4">K11-TIME(0,12,0)</f>
        <v>0.43402777777777773</v>
      </c>
      <c r="J11" s="61" t="s">
        <v>12</v>
      </c>
      <c r="K11" s="71">
        <f t="shared" ref="K11:K16" si="5">M11-TIME(0,3,0)</f>
        <v>0.44236111111111109</v>
      </c>
      <c r="L11" s="72">
        <f t="shared" ref="L11:L16" si="6">G11</f>
        <v>0.43055555555555552</v>
      </c>
      <c r="M11" s="73">
        <f>K9</f>
        <v>0.44444444444444442</v>
      </c>
      <c r="N11" s="61" t="s">
        <v>15</v>
      </c>
      <c r="O11" s="75">
        <f t="shared" ref="O11:O16" si="7">M11+TIME(0,12,0)</f>
        <v>0.45277777777777778</v>
      </c>
    </row>
    <row r="12" spans="1:16" ht="22.15" customHeight="1" x14ac:dyDescent="0.4">
      <c r="A12" s="69">
        <v>2</v>
      </c>
      <c r="B12" s="70" t="str">
        <f>IF([1]名簿!C29=0,"",VLOOKUP(A12,[1]名簿!$B$28:$C$63,2,0))</f>
        <v>基山中学校</v>
      </c>
      <c r="C12" s="71">
        <f t="shared" si="0"/>
        <v>0.41319444444444448</v>
      </c>
      <c r="D12" s="72">
        <f t="shared" si="1"/>
        <v>0.4201388888888889</v>
      </c>
      <c r="E12" s="73">
        <f t="shared" si="2"/>
        <v>0.4236111111111111</v>
      </c>
      <c r="F12" s="61" t="s">
        <v>15</v>
      </c>
      <c r="G12" s="71">
        <f t="shared" si="3"/>
        <v>0.44097222222222221</v>
      </c>
      <c r="H12" s="74" t="s">
        <v>21</v>
      </c>
      <c r="I12" s="73">
        <f t="shared" si="4"/>
        <v>0.44444444444444442</v>
      </c>
      <c r="J12" s="61" t="s">
        <v>12</v>
      </c>
      <c r="K12" s="71">
        <f t="shared" si="5"/>
        <v>0.45277777777777778</v>
      </c>
      <c r="L12" s="72">
        <f t="shared" si="6"/>
        <v>0.44097222222222221</v>
      </c>
      <c r="M12" s="73">
        <f>O11+TIME(0,3,0)</f>
        <v>0.4548611111111111</v>
      </c>
      <c r="N12" s="61" t="s">
        <v>15</v>
      </c>
      <c r="O12" s="75">
        <f t="shared" si="7"/>
        <v>0.46319444444444446</v>
      </c>
    </row>
    <row r="13" spans="1:16" ht="22.15" customHeight="1" x14ac:dyDescent="0.4">
      <c r="A13" s="69">
        <v>3</v>
      </c>
      <c r="B13" s="70" t="str">
        <f>IF([1]名簿!C30=0,"",VLOOKUP(A13,[1]名簿!$B$28:$C$63,2,0))</f>
        <v>昭栄中学校</v>
      </c>
      <c r="C13" s="71">
        <f t="shared" si="0"/>
        <v>0.42361111111111116</v>
      </c>
      <c r="D13" s="72">
        <f t="shared" si="1"/>
        <v>0.43055555555555558</v>
      </c>
      <c r="E13" s="73">
        <f t="shared" si="2"/>
        <v>0.43402777777777779</v>
      </c>
      <c r="F13" s="61" t="s">
        <v>15</v>
      </c>
      <c r="G13" s="71">
        <f t="shared" si="3"/>
        <v>0.4513888888888889</v>
      </c>
      <c r="H13" s="74" t="s">
        <v>20</v>
      </c>
      <c r="I13" s="73">
        <f t="shared" si="4"/>
        <v>0.4548611111111111</v>
      </c>
      <c r="J13" s="61" t="s">
        <v>12</v>
      </c>
      <c r="K13" s="71">
        <f t="shared" si="5"/>
        <v>0.46319444444444446</v>
      </c>
      <c r="L13" s="72">
        <f t="shared" si="6"/>
        <v>0.4513888888888889</v>
      </c>
      <c r="M13" s="73">
        <f>O12+TIME(0,3,0)</f>
        <v>0.46527777777777779</v>
      </c>
      <c r="N13" s="61" t="s">
        <v>15</v>
      </c>
      <c r="O13" s="75">
        <f t="shared" si="7"/>
        <v>0.47361111111111115</v>
      </c>
    </row>
    <row r="14" spans="1:16" ht="22.15" customHeight="1" x14ac:dyDescent="0.4">
      <c r="A14" s="69">
        <v>4</v>
      </c>
      <c r="B14" s="70" t="str">
        <f>IF([1]名簿!C31=0,"",VLOOKUP(A14,[1]名簿!$B$28:$C$63,2,0))</f>
        <v>成章中学校</v>
      </c>
      <c r="C14" s="71">
        <f t="shared" si="0"/>
        <v>0.43402777777777785</v>
      </c>
      <c r="D14" s="72">
        <f t="shared" si="1"/>
        <v>0.44097222222222227</v>
      </c>
      <c r="E14" s="73">
        <f t="shared" si="2"/>
        <v>0.44444444444444448</v>
      </c>
      <c r="F14" s="61" t="s">
        <v>15</v>
      </c>
      <c r="G14" s="71">
        <f t="shared" si="3"/>
        <v>0.46180555555555558</v>
      </c>
      <c r="H14" s="74" t="s">
        <v>21</v>
      </c>
      <c r="I14" s="73">
        <f t="shared" si="4"/>
        <v>0.46527777777777779</v>
      </c>
      <c r="J14" s="61" t="s">
        <v>12</v>
      </c>
      <c r="K14" s="71">
        <f t="shared" si="5"/>
        <v>0.47361111111111115</v>
      </c>
      <c r="L14" s="72">
        <f t="shared" si="6"/>
        <v>0.46180555555555558</v>
      </c>
      <c r="M14" s="73">
        <f>O13+TIME(0,3,0)</f>
        <v>0.47569444444444448</v>
      </c>
      <c r="N14" s="61" t="s">
        <v>15</v>
      </c>
      <c r="O14" s="75">
        <f t="shared" si="7"/>
        <v>0.48402777777777783</v>
      </c>
    </row>
    <row r="15" spans="1:16" ht="22.15" customHeight="1" x14ac:dyDescent="0.4">
      <c r="A15" s="69">
        <v>5</v>
      </c>
      <c r="B15" s="70" t="str">
        <f>IF([1]名簿!C32=0,"",VLOOKUP(A15,[1]名簿!$B$28:$C$63,2,0))</f>
        <v>西有田中学校</v>
      </c>
      <c r="C15" s="71">
        <f t="shared" si="0"/>
        <v>0.44444444444444453</v>
      </c>
      <c r="D15" s="72">
        <f t="shared" si="1"/>
        <v>0.45138888888888895</v>
      </c>
      <c r="E15" s="73">
        <f t="shared" si="2"/>
        <v>0.45486111111111116</v>
      </c>
      <c r="F15" s="61" t="s">
        <v>15</v>
      </c>
      <c r="G15" s="71">
        <f t="shared" si="3"/>
        <v>0.47222222222222227</v>
      </c>
      <c r="H15" s="74" t="s">
        <v>20</v>
      </c>
      <c r="I15" s="73">
        <f t="shared" si="4"/>
        <v>0.47569444444444448</v>
      </c>
      <c r="J15" s="61" t="s">
        <v>12</v>
      </c>
      <c r="K15" s="71">
        <f t="shared" si="5"/>
        <v>0.48402777777777783</v>
      </c>
      <c r="L15" s="72">
        <f t="shared" si="6"/>
        <v>0.47222222222222227</v>
      </c>
      <c r="M15" s="73">
        <f>O14+TIME(0,3,0)</f>
        <v>0.48611111111111116</v>
      </c>
      <c r="N15" s="61" t="s">
        <v>15</v>
      </c>
      <c r="O15" s="75">
        <f t="shared" si="7"/>
        <v>0.49444444444444452</v>
      </c>
      <c r="P15" s="64"/>
    </row>
    <row r="16" spans="1:16" ht="22.15" customHeight="1" x14ac:dyDescent="0.4">
      <c r="A16" s="69">
        <v>6</v>
      </c>
      <c r="B16" s="70" t="str">
        <f>IF([1]名簿!C33=0,"",VLOOKUP(A16,[1]名簿!$B$28:$C$63,2,0))</f>
        <v>武雄中学校</v>
      </c>
      <c r="C16" s="71">
        <f t="shared" si="0"/>
        <v>0.45486111111111122</v>
      </c>
      <c r="D16" s="72">
        <f t="shared" si="1"/>
        <v>0.46180555555555564</v>
      </c>
      <c r="E16" s="73">
        <f t="shared" si="2"/>
        <v>0.46527777777777785</v>
      </c>
      <c r="F16" s="61" t="s">
        <v>15</v>
      </c>
      <c r="G16" s="71">
        <f t="shared" si="3"/>
        <v>0.48263888888888895</v>
      </c>
      <c r="H16" s="74" t="s">
        <v>21</v>
      </c>
      <c r="I16" s="73">
        <f t="shared" si="4"/>
        <v>0.48611111111111116</v>
      </c>
      <c r="J16" s="61" t="s">
        <v>12</v>
      </c>
      <c r="K16" s="71">
        <f t="shared" si="5"/>
        <v>0.49444444444444452</v>
      </c>
      <c r="L16" s="72">
        <f t="shared" si="6"/>
        <v>0.48263888888888895</v>
      </c>
      <c r="M16" s="73">
        <f>O15+TIME(0,3,0)</f>
        <v>0.49652777777777785</v>
      </c>
      <c r="N16" s="61" t="s">
        <v>15</v>
      </c>
      <c r="O16" s="75">
        <f t="shared" si="7"/>
        <v>0.5048611111111112</v>
      </c>
      <c r="P16" s="64"/>
    </row>
    <row r="17" spans="1:31" ht="22.15" customHeight="1" x14ac:dyDescent="0.4">
      <c r="A17" s="76" t="s">
        <v>22</v>
      </c>
      <c r="B17" s="77"/>
      <c r="C17" s="77"/>
      <c r="D17" s="78">
        <v>73</v>
      </c>
      <c r="E17" s="59" t="s">
        <v>30</v>
      </c>
      <c r="F17" s="59"/>
      <c r="G17" s="59"/>
      <c r="H17" s="59"/>
      <c r="I17" s="79">
        <f>O16</f>
        <v>0.5048611111111112</v>
      </c>
      <c r="J17" s="61" t="s">
        <v>12</v>
      </c>
      <c r="K17" s="79">
        <f>I17+TIME(0,D17,0)</f>
        <v>0.55555555555555569</v>
      </c>
      <c r="L17" s="59"/>
      <c r="M17" s="59"/>
      <c r="N17" s="59"/>
      <c r="O17" s="62"/>
    </row>
    <row r="18" spans="1:31" ht="22.15" customHeight="1" x14ac:dyDescent="0.4">
      <c r="A18" s="69">
        <v>7</v>
      </c>
      <c r="B18" s="70" t="str">
        <f>IF([1]名簿!C34=0,"",VLOOKUP(A18,[1]名簿!$B$28:$C$63,2,0))</f>
        <v>啓成中学校</v>
      </c>
      <c r="C18" s="71">
        <f>D18-TIME(0,10,0)</f>
        <v>0.51388888888888906</v>
      </c>
      <c r="D18" s="72">
        <f>E18-TIME(0,5,0)</f>
        <v>0.52083333333333348</v>
      </c>
      <c r="E18" s="73">
        <f>G18-TIME(0,25,0)</f>
        <v>0.52430555555555569</v>
      </c>
      <c r="F18" s="61" t="s">
        <v>15</v>
      </c>
      <c r="G18" s="71">
        <f>I18-TIME(0,5,0)</f>
        <v>0.54166666666666685</v>
      </c>
      <c r="H18" s="74" t="s">
        <v>20</v>
      </c>
      <c r="I18" s="73">
        <f>K18-TIME(0,12,0)</f>
        <v>0.54513888888888906</v>
      </c>
      <c r="J18" s="61" t="s">
        <v>12</v>
      </c>
      <c r="K18" s="71">
        <f>M18-TIME(0,3,0)</f>
        <v>0.55347222222222237</v>
      </c>
      <c r="L18" s="72">
        <f>G18</f>
        <v>0.54166666666666685</v>
      </c>
      <c r="M18" s="73">
        <f>K17</f>
        <v>0.55555555555555569</v>
      </c>
      <c r="N18" s="61" t="s">
        <v>15</v>
      </c>
      <c r="O18" s="75">
        <f>M18+TIME(0,12,0)</f>
        <v>0.56388888888888899</v>
      </c>
    </row>
    <row r="19" spans="1:31" ht="22.15" customHeight="1" x14ac:dyDescent="0.4">
      <c r="A19" s="69">
        <v>8</v>
      </c>
      <c r="B19" s="70" t="str">
        <f>IF([1]名簿!C35=0,"",VLOOKUP(A19,[1]名簿!$B$28:$C$63,2,0))</f>
        <v>武雄青陵中学校</v>
      </c>
      <c r="C19" s="71">
        <f>D19-TIME(0,10,0)</f>
        <v>0.52430555555555569</v>
      </c>
      <c r="D19" s="72">
        <f>E19-TIME(0,5,0)</f>
        <v>0.53125000000000011</v>
      </c>
      <c r="E19" s="73">
        <f>G19-TIME(0,25,0)</f>
        <v>0.53472222222222232</v>
      </c>
      <c r="F19" s="61" t="s">
        <v>15</v>
      </c>
      <c r="G19" s="71">
        <f>I19-TIME(0,5,0)</f>
        <v>0.55208333333333348</v>
      </c>
      <c r="H19" s="74" t="s">
        <v>21</v>
      </c>
      <c r="I19" s="73">
        <f>K19-TIME(0,12,0)</f>
        <v>0.55555555555555569</v>
      </c>
      <c r="J19" s="61" t="s">
        <v>12</v>
      </c>
      <c r="K19" s="71">
        <f>M19-TIME(0,3,0)</f>
        <v>0.56388888888888899</v>
      </c>
      <c r="L19" s="72">
        <f>G19</f>
        <v>0.55208333333333348</v>
      </c>
      <c r="M19" s="73">
        <f>O18+TIME(0,3,0)</f>
        <v>0.56597222222222232</v>
      </c>
      <c r="N19" s="61" t="s">
        <v>15</v>
      </c>
      <c r="O19" s="75">
        <f>M19+TIME(0,12,0)</f>
        <v>0.57430555555555562</v>
      </c>
    </row>
    <row r="20" spans="1:31" ht="22.15" customHeight="1" x14ac:dyDescent="0.4">
      <c r="A20" s="69">
        <v>9</v>
      </c>
      <c r="B20" s="70" t="str">
        <f>IF([1]名簿!C36=0,"",VLOOKUP(A20,[1]名簿!$B$28:$C$63,2,0))</f>
        <v>多良中学校</v>
      </c>
      <c r="C20" s="71">
        <f>D20-TIME(0,10,0)</f>
        <v>0.53472222222222232</v>
      </c>
      <c r="D20" s="72">
        <f>E20-TIME(0,5,0)</f>
        <v>0.54166666666666674</v>
      </c>
      <c r="E20" s="73">
        <f>G20-TIME(0,25,0)</f>
        <v>0.54513888888888895</v>
      </c>
      <c r="F20" s="61" t="s">
        <v>15</v>
      </c>
      <c r="G20" s="71">
        <f>I20-TIME(0,5,0)</f>
        <v>0.56250000000000011</v>
      </c>
      <c r="H20" s="74" t="s">
        <v>20</v>
      </c>
      <c r="I20" s="73">
        <f>K20-TIME(0,12,0)</f>
        <v>0.56597222222222232</v>
      </c>
      <c r="J20" s="61" t="s">
        <v>12</v>
      </c>
      <c r="K20" s="71">
        <f>M20-TIME(0,3,0)</f>
        <v>0.57430555555555562</v>
      </c>
      <c r="L20" s="72">
        <f>G20</f>
        <v>0.56250000000000011</v>
      </c>
      <c r="M20" s="73">
        <f>O19+TIME(0,3,0)</f>
        <v>0.57638888888888895</v>
      </c>
      <c r="N20" s="61" t="s">
        <v>15</v>
      </c>
      <c r="O20" s="75">
        <f>M20+TIME(0,12,0)</f>
        <v>0.58472222222222225</v>
      </c>
    </row>
    <row r="21" spans="1:31" ht="22.15" customHeight="1" x14ac:dyDescent="0.4">
      <c r="A21" s="69">
        <v>10</v>
      </c>
      <c r="B21" s="70" t="str">
        <f>IF([1]名簿!C37=0,"",VLOOKUP(A21,[1]名簿!$B$28:$C$63,2,0))</f>
        <v>浜玉中学校</v>
      </c>
      <c r="C21" s="71">
        <f>D21-TIME(0,10,0)</f>
        <v>0.54513888888888895</v>
      </c>
      <c r="D21" s="72">
        <f>E21-TIME(0,5,0)</f>
        <v>0.55208333333333337</v>
      </c>
      <c r="E21" s="73">
        <f>G21-TIME(0,25,0)</f>
        <v>0.55555555555555558</v>
      </c>
      <c r="F21" s="61" t="s">
        <v>15</v>
      </c>
      <c r="G21" s="71">
        <f>I21-TIME(0,5,0)</f>
        <v>0.57291666666666674</v>
      </c>
      <c r="H21" s="74" t="s">
        <v>21</v>
      </c>
      <c r="I21" s="73">
        <f>K21-TIME(0,12,0)</f>
        <v>0.57638888888888895</v>
      </c>
      <c r="J21" s="61" t="s">
        <v>12</v>
      </c>
      <c r="K21" s="71">
        <f>M21-TIME(0,3,0)</f>
        <v>0.58472222222222225</v>
      </c>
      <c r="L21" s="72">
        <f>G21</f>
        <v>0.57291666666666674</v>
      </c>
      <c r="M21" s="73">
        <f>O20+TIME(0,3,0)</f>
        <v>0.58680555555555558</v>
      </c>
      <c r="N21" s="61" t="s">
        <v>15</v>
      </c>
      <c r="O21" s="75">
        <f>M21+TIME(0,12,0)</f>
        <v>0.59513888888888888</v>
      </c>
    </row>
    <row r="22" spans="1:31" ht="22.15" customHeight="1" x14ac:dyDescent="0.4">
      <c r="A22" s="69">
        <v>11</v>
      </c>
      <c r="B22" s="70" t="str">
        <f>IF([1]名簿!C38=0,"",VLOOKUP(A22,[1]名簿!$B$28:$C$63,2,0))</f>
        <v>香楠中学校</v>
      </c>
      <c r="C22" s="71">
        <f>D22-TIME(0,10,0)</f>
        <v>0.55555555555555558</v>
      </c>
      <c r="D22" s="72">
        <f>E22-TIME(0,5,0)</f>
        <v>0.5625</v>
      </c>
      <c r="E22" s="73">
        <f>G22-TIME(0,25,0)</f>
        <v>0.56597222222222221</v>
      </c>
      <c r="F22" s="61" t="s">
        <v>15</v>
      </c>
      <c r="G22" s="71">
        <f>I22-TIME(0,5,0)</f>
        <v>0.58333333333333337</v>
      </c>
      <c r="H22" s="74" t="s">
        <v>20</v>
      </c>
      <c r="I22" s="73">
        <f>K22-TIME(0,12,0)</f>
        <v>0.58680555555555558</v>
      </c>
      <c r="J22" s="61" t="s">
        <v>12</v>
      </c>
      <c r="K22" s="71">
        <f>M22-TIME(0,3,0)</f>
        <v>0.59513888888888888</v>
      </c>
      <c r="L22" s="72">
        <f>G22</f>
        <v>0.58333333333333337</v>
      </c>
      <c r="M22" s="73">
        <f>O21+TIME(0,3,0)</f>
        <v>0.59722222222222221</v>
      </c>
      <c r="N22" s="61" t="s">
        <v>15</v>
      </c>
      <c r="O22" s="75">
        <f>M22+TIME(0,12,0)</f>
        <v>0.60555555555555551</v>
      </c>
      <c r="P22" s="64"/>
    </row>
    <row r="23" spans="1:31" ht="22.15" customHeight="1" x14ac:dyDescent="0.4">
      <c r="A23" s="76" t="s">
        <v>18</v>
      </c>
      <c r="B23" s="77"/>
      <c r="C23" s="77"/>
      <c r="D23" s="78">
        <v>18</v>
      </c>
      <c r="E23" s="59" t="s">
        <v>30</v>
      </c>
      <c r="F23" s="59"/>
      <c r="G23" s="59"/>
      <c r="H23" s="59"/>
      <c r="I23" s="79">
        <f>O22</f>
        <v>0.60555555555555551</v>
      </c>
      <c r="J23" s="61" t="s">
        <v>12</v>
      </c>
      <c r="K23" s="79">
        <f>I23+TIME(0,D23,0)</f>
        <v>0.61805555555555547</v>
      </c>
      <c r="L23" s="59"/>
      <c r="M23" s="59"/>
      <c r="N23" s="59"/>
      <c r="O23" s="62"/>
    </row>
    <row r="24" spans="1:31" ht="22.15" customHeight="1" x14ac:dyDescent="0.4">
      <c r="A24" s="69">
        <v>12</v>
      </c>
      <c r="B24" s="70" t="str">
        <f>IF([1]名簿!C39=0,"",VLOOKUP(A24,[1]名簿!$B$28:$C$63,2,0))</f>
        <v>北方中学校</v>
      </c>
      <c r="C24" s="71">
        <f>D24-TIME(0,10,0)</f>
        <v>0.57638888888888884</v>
      </c>
      <c r="D24" s="72">
        <f>E24-TIME(0,5,0)</f>
        <v>0.58333333333333326</v>
      </c>
      <c r="E24" s="73">
        <f>G24-TIME(0,25,0)</f>
        <v>0.58680555555555547</v>
      </c>
      <c r="F24" s="61" t="s">
        <v>15</v>
      </c>
      <c r="G24" s="71">
        <f>I24-TIME(0,5,0)</f>
        <v>0.60416666666666663</v>
      </c>
      <c r="H24" s="74" t="s">
        <v>21</v>
      </c>
      <c r="I24" s="73">
        <f>K24-TIME(0,12,0)</f>
        <v>0.60763888888888884</v>
      </c>
      <c r="J24" s="61" t="s">
        <v>12</v>
      </c>
      <c r="K24" s="71">
        <f>M24-TIME(0,3,0)</f>
        <v>0.61597222222222214</v>
      </c>
      <c r="L24" s="72">
        <f>G24</f>
        <v>0.60416666666666663</v>
      </c>
      <c r="M24" s="73">
        <f>K23</f>
        <v>0.61805555555555547</v>
      </c>
      <c r="N24" s="61" t="s">
        <v>15</v>
      </c>
      <c r="O24" s="75">
        <f>M24+TIME(0,12,0)</f>
        <v>0.62638888888888877</v>
      </c>
    </row>
    <row r="25" spans="1:31" ht="22.15" customHeight="1" x14ac:dyDescent="0.4">
      <c r="A25" s="69">
        <v>13</v>
      </c>
      <c r="B25" s="70" t="str">
        <f>IF([1]名簿!C40=0,"",VLOOKUP(A25,[1]名簿!$B$28:$C$63,2,0))</f>
        <v>鳥栖中学校</v>
      </c>
      <c r="C25" s="71">
        <f>D25-TIME(0,10,0)</f>
        <v>0.58680555555555547</v>
      </c>
      <c r="D25" s="72">
        <f>E25-TIME(0,5,0)</f>
        <v>0.59374999999999989</v>
      </c>
      <c r="E25" s="73">
        <f>G25-TIME(0,25,0)</f>
        <v>0.5972222222222221</v>
      </c>
      <c r="F25" s="61" t="s">
        <v>15</v>
      </c>
      <c r="G25" s="71">
        <f>I25-TIME(0,5,0)</f>
        <v>0.61458333333333326</v>
      </c>
      <c r="H25" s="74" t="s">
        <v>20</v>
      </c>
      <c r="I25" s="73">
        <f>K25-TIME(0,12,0)</f>
        <v>0.61805555555555547</v>
      </c>
      <c r="J25" s="61" t="s">
        <v>12</v>
      </c>
      <c r="K25" s="71">
        <f>M25-TIME(0,3,0)</f>
        <v>0.62638888888888877</v>
      </c>
      <c r="L25" s="72">
        <f>G25</f>
        <v>0.61458333333333326</v>
      </c>
      <c r="M25" s="73">
        <f>O24+TIME(0,3,0)</f>
        <v>0.6284722222222221</v>
      </c>
      <c r="N25" s="61" t="s">
        <v>15</v>
      </c>
      <c r="O25" s="75">
        <f>M25+TIME(0,12,0)</f>
        <v>0.6368055555555554</v>
      </c>
    </row>
    <row r="26" spans="1:31" ht="22.15" customHeight="1" x14ac:dyDescent="0.4">
      <c r="A26" s="69">
        <v>14</v>
      </c>
      <c r="B26" s="70" t="str">
        <f>IF([1]名簿!C41=0,"",VLOOKUP(A26,[1]名簿!$B$28:$C$63,2,0))</f>
        <v>城西中学校</v>
      </c>
      <c r="C26" s="71">
        <f>D26-TIME(0,10,0)</f>
        <v>0.5972222222222221</v>
      </c>
      <c r="D26" s="72">
        <f>E26-TIME(0,5,0)</f>
        <v>0.60416666666666652</v>
      </c>
      <c r="E26" s="73">
        <f>G26-TIME(0,25,0)</f>
        <v>0.60763888888888873</v>
      </c>
      <c r="F26" s="61" t="s">
        <v>15</v>
      </c>
      <c r="G26" s="71">
        <f>I26-TIME(0,5,0)</f>
        <v>0.62499999999999989</v>
      </c>
      <c r="H26" s="74" t="s">
        <v>21</v>
      </c>
      <c r="I26" s="73">
        <f>K26-TIME(0,12,0)</f>
        <v>0.6284722222222221</v>
      </c>
      <c r="J26" s="61" t="s">
        <v>12</v>
      </c>
      <c r="K26" s="71">
        <f>M26-TIME(0,3,0)</f>
        <v>0.6368055555555554</v>
      </c>
      <c r="L26" s="72">
        <f>G26</f>
        <v>0.62499999999999989</v>
      </c>
      <c r="M26" s="73">
        <f>O25+TIME(0,3,0)</f>
        <v>0.63888888888888873</v>
      </c>
      <c r="N26" s="61" t="s">
        <v>15</v>
      </c>
      <c r="O26" s="75">
        <f>M26+TIME(0,12,0)</f>
        <v>0.64722222222222203</v>
      </c>
    </row>
    <row r="27" spans="1:31" ht="22.15" customHeight="1" x14ac:dyDescent="0.4">
      <c r="A27" s="69">
        <v>15</v>
      </c>
      <c r="B27" s="70" t="str">
        <f>IF([1]名簿!C42=0,"",VLOOKUP(A27,[1]名簿!$B$28:$C$63,2,0))</f>
        <v>附属中学校</v>
      </c>
      <c r="C27" s="71">
        <f>D27-TIME(0,10,0)</f>
        <v>0.60763888888888873</v>
      </c>
      <c r="D27" s="72">
        <f>E27-TIME(0,5,0)</f>
        <v>0.61458333333333315</v>
      </c>
      <c r="E27" s="73">
        <f>G27-TIME(0,25,0)</f>
        <v>0.61805555555555536</v>
      </c>
      <c r="F27" s="61" t="s">
        <v>15</v>
      </c>
      <c r="G27" s="71">
        <f>I27-TIME(0,5,0)</f>
        <v>0.63541666666666652</v>
      </c>
      <c r="H27" s="74" t="s">
        <v>20</v>
      </c>
      <c r="I27" s="73">
        <f>K27-TIME(0,12,0)</f>
        <v>0.63888888888888873</v>
      </c>
      <c r="J27" s="61" t="s">
        <v>12</v>
      </c>
      <c r="K27" s="71">
        <f>M27-TIME(0,3,0)</f>
        <v>0.64722222222222203</v>
      </c>
      <c r="L27" s="72">
        <f>G27</f>
        <v>0.63541666666666652</v>
      </c>
      <c r="M27" s="73">
        <f>O26+TIME(0,3,0)</f>
        <v>0.64930555555555536</v>
      </c>
      <c r="N27" s="61" t="s">
        <v>15</v>
      </c>
      <c r="O27" s="75">
        <f>M27+TIME(0,12,0)</f>
        <v>0.65763888888888866</v>
      </c>
    </row>
    <row r="28" spans="1:31" ht="22.15" customHeight="1" x14ac:dyDescent="0.4">
      <c r="A28" s="69">
        <v>16</v>
      </c>
      <c r="B28" s="70" t="str">
        <f>IF([1]名簿!C43=0,"",VLOOKUP(A28,[1]名簿!$B$28:$C$63,2,0))</f>
        <v>千代田中学校</v>
      </c>
      <c r="C28" s="71">
        <f>D28-TIME(0,10,0)</f>
        <v>0.61805555555555536</v>
      </c>
      <c r="D28" s="72">
        <f>E28-TIME(0,5,0)</f>
        <v>0.62499999999999978</v>
      </c>
      <c r="E28" s="73">
        <f>G28-TIME(0,25,0)</f>
        <v>0.62847222222222199</v>
      </c>
      <c r="F28" s="61" t="s">
        <v>15</v>
      </c>
      <c r="G28" s="71">
        <f>I28-TIME(0,5,0)</f>
        <v>0.64583333333333315</v>
      </c>
      <c r="H28" s="74" t="s">
        <v>21</v>
      </c>
      <c r="I28" s="73">
        <f>K28-TIME(0,12,0)</f>
        <v>0.64930555555555536</v>
      </c>
      <c r="J28" s="61" t="s">
        <v>12</v>
      </c>
      <c r="K28" s="71">
        <f>M28-TIME(0,3,0)</f>
        <v>0.65763888888888866</v>
      </c>
      <c r="L28" s="72">
        <f>G28</f>
        <v>0.64583333333333315</v>
      </c>
      <c r="M28" s="73">
        <f>O27+TIME(0,3,0)</f>
        <v>0.65972222222222199</v>
      </c>
      <c r="N28" s="61" t="s">
        <v>15</v>
      </c>
      <c r="O28" s="75">
        <f>M28+TIME(0,12,0)</f>
        <v>0.66805555555555529</v>
      </c>
      <c r="P28" s="64"/>
    </row>
    <row r="29" spans="1:31" ht="22.15" customHeight="1" thickBot="1" x14ac:dyDescent="0.45">
      <c r="A29" s="80" t="s">
        <v>33</v>
      </c>
      <c r="B29" s="81"/>
      <c r="C29" s="81"/>
      <c r="D29" s="81"/>
      <c r="E29" s="81"/>
      <c r="F29" s="81"/>
      <c r="G29" s="81"/>
      <c r="H29" s="82"/>
      <c r="I29" s="83">
        <f>O28</f>
        <v>0.66805555555555529</v>
      </c>
      <c r="J29" s="84"/>
      <c r="K29" s="83"/>
      <c r="L29" s="82"/>
      <c r="M29" s="82"/>
      <c r="N29" s="82"/>
      <c r="O29" s="85"/>
    </row>
    <row r="30" spans="1:31" ht="22.15" customHeight="1" x14ac:dyDescent="0.4">
      <c r="B30" s="48" t="s">
        <v>34</v>
      </c>
      <c r="E30" s="86">
        <v>0.51736111111111105</v>
      </c>
      <c r="Q30" s="87"/>
      <c r="R30" s="88"/>
      <c r="S30" s="89"/>
      <c r="T30" s="89"/>
      <c r="U30" s="89"/>
      <c r="V30" s="90"/>
      <c r="W30" s="89"/>
      <c r="X30" s="90"/>
      <c r="Y30" s="89"/>
      <c r="Z30" s="90"/>
      <c r="AA30" s="89"/>
      <c r="AB30" s="89"/>
      <c r="AC30" s="89"/>
      <c r="AD30" s="90"/>
      <c r="AE30" s="89"/>
    </row>
    <row r="31" spans="1:31" ht="22.15" customHeight="1" x14ac:dyDescent="0.4">
      <c r="B31" s="48" t="s">
        <v>35</v>
      </c>
      <c r="E31" s="86">
        <v>0.54166666666666663</v>
      </c>
      <c r="Q31" s="87"/>
      <c r="R31" s="88"/>
      <c r="S31" s="89"/>
      <c r="T31" s="89"/>
      <c r="U31" s="89"/>
      <c r="V31" s="90"/>
      <c r="W31" s="89"/>
      <c r="X31" s="90"/>
      <c r="Y31" s="89"/>
      <c r="Z31" s="90"/>
      <c r="AA31" s="89"/>
      <c r="AB31" s="89"/>
      <c r="AC31" s="89"/>
      <c r="AD31" s="90"/>
      <c r="AE31" s="89"/>
    </row>
    <row r="32" spans="1:31" ht="22.15" customHeight="1" x14ac:dyDescent="0.4">
      <c r="P32" s="86"/>
      <c r="Q32" s="87"/>
      <c r="R32" s="88"/>
      <c r="S32" s="89"/>
      <c r="T32" s="89"/>
      <c r="U32" s="89"/>
      <c r="V32" s="90"/>
      <c r="W32" s="89"/>
      <c r="X32" s="90"/>
      <c r="Y32" s="89"/>
      <c r="Z32" s="90"/>
      <c r="AA32" s="89"/>
      <c r="AB32" s="89"/>
      <c r="AC32" s="89"/>
      <c r="AD32" s="90"/>
      <c r="AE32" s="89"/>
    </row>
    <row r="33" spans="17:31" ht="22.15" customHeight="1" x14ac:dyDescent="0.4">
      <c r="Q33" s="87"/>
      <c r="R33" s="88"/>
      <c r="S33" s="89"/>
      <c r="T33" s="89"/>
      <c r="U33" s="89"/>
      <c r="V33" s="90"/>
      <c r="W33" s="89"/>
      <c r="X33" s="90"/>
      <c r="Y33" s="89"/>
      <c r="Z33" s="90"/>
      <c r="AA33" s="89"/>
      <c r="AB33" s="89"/>
      <c r="AC33" s="89"/>
      <c r="AD33" s="90"/>
      <c r="AE33" s="89"/>
    </row>
  </sheetData>
  <mergeCells count="15">
    <mergeCell ref="A23:C23"/>
    <mergeCell ref="A29:G29"/>
    <mergeCell ref="A7:B7"/>
    <mergeCell ref="C7:O7"/>
    <mergeCell ref="A9:C9"/>
    <mergeCell ref="A10:B10"/>
    <mergeCell ref="C10:O10"/>
    <mergeCell ref="A17:C17"/>
    <mergeCell ref="L1:O1"/>
    <mergeCell ref="E2:G2"/>
    <mergeCell ref="I2:K2"/>
    <mergeCell ref="M2:O2"/>
    <mergeCell ref="A3:G3"/>
    <mergeCell ref="A4:B4"/>
    <mergeCell ref="C4:O4"/>
  </mergeCells>
  <phoneticPr fontId="3"/>
  <printOptions horizontalCentered="1"/>
  <pageMargins left="0.59055118110236227" right="0.78740157480314965" top="0.98425196850393704" bottom="0.98425196850393704" header="0.51181102362204722" footer="0.51181102362204722"/>
  <pageSetup paperSize="9" scale="80" orientation="portrait" errors="blank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8DCEC0-B27D-48F9-9CC7-87E09F9CE662}">
  <sheetPr codeName="Sheet31"/>
  <dimension ref="A1:AE30"/>
  <sheetViews>
    <sheetView zoomScaleNormal="100" workbookViewId="0">
      <selection activeCell="R12" sqref="R12"/>
    </sheetView>
  </sheetViews>
  <sheetFormatPr defaultRowHeight="22.15" customHeight="1" x14ac:dyDescent="0.4"/>
  <cols>
    <col min="1" max="1" width="3.75" style="48" customWidth="1"/>
    <col min="2" max="2" width="19" style="48" customWidth="1"/>
    <col min="3" max="5" width="7.125" style="48" customWidth="1"/>
    <col min="6" max="6" width="3.125" style="48" bestFit="1" customWidth="1"/>
    <col min="7" max="7" width="7.125" style="48" customWidth="1"/>
    <col min="8" max="8" width="4.75" style="48" customWidth="1"/>
    <col min="9" max="9" width="7.125" style="48" customWidth="1"/>
    <col min="10" max="10" width="3.125" style="48" bestFit="1" customWidth="1"/>
    <col min="11" max="13" width="7.125" style="48" customWidth="1"/>
    <col min="14" max="14" width="3.125" style="48" bestFit="1" customWidth="1"/>
    <col min="15" max="15" width="7.125" style="48" customWidth="1"/>
    <col min="16" max="256" width="9" style="48"/>
    <col min="257" max="257" width="3.75" style="48" customWidth="1"/>
    <col min="258" max="258" width="19" style="48" customWidth="1"/>
    <col min="259" max="261" width="7.125" style="48" customWidth="1"/>
    <col min="262" max="262" width="3.125" style="48" bestFit="1" customWidth="1"/>
    <col min="263" max="263" width="7.125" style="48" customWidth="1"/>
    <col min="264" max="264" width="4.75" style="48" customWidth="1"/>
    <col min="265" max="265" width="7.125" style="48" customWidth="1"/>
    <col min="266" max="266" width="3.125" style="48" bestFit="1" customWidth="1"/>
    <col min="267" max="269" width="7.125" style="48" customWidth="1"/>
    <col min="270" max="270" width="3.125" style="48" bestFit="1" customWidth="1"/>
    <col min="271" max="271" width="7.125" style="48" customWidth="1"/>
    <col min="272" max="512" width="9" style="48"/>
    <col min="513" max="513" width="3.75" style="48" customWidth="1"/>
    <col min="514" max="514" width="19" style="48" customWidth="1"/>
    <col min="515" max="517" width="7.125" style="48" customWidth="1"/>
    <col min="518" max="518" width="3.125" style="48" bestFit="1" customWidth="1"/>
    <col min="519" max="519" width="7.125" style="48" customWidth="1"/>
    <col min="520" max="520" width="4.75" style="48" customWidth="1"/>
    <col min="521" max="521" width="7.125" style="48" customWidth="1"/>
    <col min="522" max="522" width="3.125" style="48" bestFit="1" customWidth="1"/>
    <col min="523" max="525" width="7.125" style="48" customWidth="1"/>
    <col min="526" max="526" width="3.125" style="48" bestFit="1" customWidth="1"/>
    <col min="527" max="527" width="7.125" style="48" customWidth="1"/>
    <col min="528" max="768" width="9" style="48"/>
    <col min="769" max="769" width="3.75" style="48" customWidth="1"/>
    <col min="770" max="770" width="19" style="48" customWidth="1"/>
    <col min="771" max="773" width="7.125" style="48" customWidth="1"/>
    <col min="774" max="774" width="3.125" style="48" bestFit="1" customWidth="1"/>
    <col min="775" max="775" width="7.125" style="48" customWidth="1"/>
    <col min="776" max="776" width="4.75" style="48" customWidth="1"/>
    <col min="777" max="777" width="7.125" style="48" customWidth="1"/>
    <col min="778" max="778" width="3.125" style="48" bestFit="1" customWidth="1"/>
    <col min="779" max="781" width="7.125" style="48" customWidth="1"/>
    <col min="782" max="782" width="3.125" style="48" bestFit="1" customWidth="1"/>
    <col min="783" max="783" width="7.125" style="48" customWidth="1"/>
    <col min="784" max="1024" width="9" style="48"/>
    <col min="1025" max="1025" width="3.75" style="48" customWidth="1"/>
    <col min="1026" max="1026" width="19" style="48" customWidth="1"/>
    <col min="1027" max="1029" width="7.125" style="48" customWidth="1"/>
    <col min="1030" max="1030" width="3.125" style="48" bestFit="1" customWidth="1"/>
    <col min="1031" max="1031" width="7.125" style="48" customWidth="1"/>
    <col min="1032" max="1032" width="4.75" style="48" customWidth="1"/>
    <col min="1033" max="1033" width="7.125" style="48" customWidth="1"/>
    <col min="1034" max="1034" width="3.125" style="48" bestFit="1" customWidth="1"/>
    <col min="1035" max="1037" width="7.125" style="48" customWidth="1"/>
    <col min="1038" max="1038" width="3.125" style="48" bestFit="1" customWidth="1"/>
    <col min="1039" max="1039" width="7.125" style="48" customWidth="1"/>
    <col min="1040" max="1280" width="9" style="48"/>
    <col min="1281" max="1281" width="3.75" style="48" customWidth="1"/>
    <col min="1282" max="1282" width="19" style="48" customWidth="1"/>
    <col min="1283" max="1285" width="7.125" style="48" customWidth="1"/>
    <col min="1286" max="1286" width="3.125" style="48" bestFit="1" customWidth="1"/>
    <col min="1287" max="1287" width="7.125" style="48" customWidth="1"/>
    <col min="1288" max="1288" width="4.75" style="48" customWidth="1"/>
    <col min="1289" max="1289" width="7.125" style="48" customWidth="1"/>
    <col min="1290" max="1290" width="3.125" style="48" bestFit="1" customWidth="1"/>
    <col min="1291" max="1293" width="7.125" style="48" customWidth="1"/>
    <col min="1294" max="1294" width="3.125" style="48" bestFit="1" customWidth="1"/>
    <col min="1295" max="1295" width="7.125" style="48" customWidth="1"/>
    <col min="1296" max="1536" width="9" style="48"/>
    <col min="1537" max="1537" width="3.75" style="48" customWidth="1"/>
    <col min="1538" max="1538" width="19" style="48" customWidth="1"/>
    <col min="1539" max="1541" width="7.125" style="48" customWidth="1"/>
    <col min="1542" max="1542" width="3.125" style="48" bestFit="1" customWidth="1"/>
    <col min="1543" max="1543" width="7.125" style="48" customWidth="1"/>
    <col min="1544" max="1544" width="4.75" style="48" customWidth="1"/>
    <col min="1545" max="1545" width="7.125" style="48" customWidth="1"/>
    <col min="1546" max="1546" width="3.125" style="48" bestFit="1" customWidth="1"/>
    <col min="1547" max="1549" width="7.125" style="48" customWidth="1"/>
    <col min="1550" max="1550" width="3.125" style="48" bestFit="1" customWidth="1"/>
    <col min="1551" max="1551" width="7.125" style="48" customWidth="1"/>
    <col min="1552" max="1792" width="9" style="48"/>
    <col min="1793" max="1793" width="3.75" style="48" customWidth="1"/>
    <col min="1794" max="1794" width="19" style="48" customWidth="1"/>
    <col min="1795" max="1797" width="7.125" style="48" customWidth="1"/>
    <col min="1798" max="1798" width="3.125" style="48" bestFit="1" customWidth="1"/>
    <col min="1799" max="1799" width="7.125" style="48" customWidth="1"/>
    <col min="1800" max="1800" width="4.75" style="48" customWidth="1"/>
    <col min="1801" max="1801" width="7.125" style="48" customWidth="1"/>
    <col min="1802" max="1802" width="3.125" style="48" bestFit="1" customWidth="1"/>
    <col min="1803" max="1805" width="7.125" style="48" customWidth="1"/>
    <col min="1806" max="1806" width="3.125" style="48" bestFit="1" customWidth="1"/>
    <col min="1807" max="1807" width="7.125" style="48" customWidth="1"/>
    <col min="1808" max="2048" width="9" style="48"/>
    <col min="2049" max="2049" width="3.75" style="48" customWidth="1"/>
    <col min="2050" max="2050" width="19" style="48" customWidth="1"/>
    <col min="2051" max="2053" width="7.125" style="48" customWidth="1"/>
    <col min="2054" max="2054" width="3.125" style="48" bestFit="1" customWidth="1"/>
    <col min="2055" max="2055" width="7.125" style="48" customWidth="1"/>
    <col min="2056" max="2056" width="4.75" style="48" customWidth="1"/>
    <col min="2057" max="2057" width="7.125" style="48" customWidth="1"/>
    <col min="2058" max="2058" width="3.125" style="48" bestFit="1" customWidth="1"/>
    <col min="2059" max="2061" width="7.125" style="48" customWidth="1"/>
    <col min="2062" max="2062" width="3.125" style="48" bestFit="1" customWidth="1"/>
    <col min="2063" max="2063" width="7.125" style="48" customWidth="1"/>
    <col min="2064" max="2304" width="9" style="48"/>
    <col min="2305" max="2305" width="3.75" style="48" customWidth="1"/>
    <col min="2306" max="2306" width="19" style="48" customWidth="1"/>
    <col min="2307" max="2309" width="7.125" style="48" customWidth="1"/>
    <col min="2310" max="2310" width="3.125" style="48" bestFit="1" customWidth="1"/>
    <col min="2311" max="2311" width="7.125" style="48" customWidth="1"/>
    <col min="2312" max="2312" width="4.75" style="48" customWidth="1"/>
    <col min="2313" max="2313" width="7.125" style="48" customWidth="1"/>
    <col min="2314" max="2314" width="3.125" style="48" bestFit="1" customWidth="1"/>
    <col min="2315" max="2317" width="7.125" style="48" customWidth="1"/>
    <col min="2318" max="2318" width="3.125" style="48" bestFit="1" customWidth="1"/>
    <col min="2319" max="2319" width="7.125" style="48" customWidth="1"/>
    <col min="2320" max="2560" width="9" style="48"/>
    <col min="2561" max="2561" width="3.75" style="48" customWidth="1"/>
    <col min="2562" max="2562" width="19" style="48" customWidth="1"/>
    <col min="2563" max="2565" width="7.125" style="48" customWidth="1"/>
    <col min="2566" max="2566" width="3.125" style="48" bestFit="1" customWidth="1"/>
    <col min="2567" max="2567" width="7.125" style="48" customWidth="1"/>
    <col min="2568" max="2568" width="4.75" style="48" customWidth="1"/>
    <col min="2569" max="2569" width="7.125" style="48" customWidth="1"/>
    <col min="2570" max="2570" width="3.125" style="48" bestFit="1" customWidth="1"/>
    <col min="2571" max="2573" width="7.125" style="48" customWidth="1"/>
    <col min="2574" max="2574" width="3.125" style="48" bestFit="1" customWidth="1"/>
    <col min="2575" max="2575" width="7.125" style="48" customWidth="1"/>
    <col min="2576" max="2816" width="9" style="48"/>
    <col min="2817" max="2817" width="3.75" style="48" customWidth="1"/>
    <col min="2818" max="2818" width="19" style="48" customWidth="1"/>
    <col min="2819" max="2821" width="7.125" style="48" customWidth="1"/>
    <col min="2822" max="2822" width="3.125" style="48" bestFit="1" customWidth="1"/>
    <col min="2823" max="2823" width="7.125" style="48" customWidth="1"/>
    <col min="2824" max="2824" width="4.75" style="48" customWidth="1"/>
    <col min="2825" max="2825" width="7.125" style="48" customWidth="1"/>
    <col min="2826" max="2826" width="3.125" style="48" bestFit="1" customWidth="1"/>
    <col min="2827" max="2829" width="7.125" style="48" customWidth="1"/>
    <col min="2830" max="2830" width="3.125" style="48" bestFit="1" customWidth="1"/>
    <col min="2831" max="2831" width="7.125" style="48" customWidth="1"/>
    <col min="2832" max="3072" width="9" style="48"/>
    <col min="3073" max="3073" width="3.75" style="48" customWidth="1"/>
    <col min="3074" max="3074" width="19" style="48" customWidth="1"/>
    <col min="3075" max="3077" width="7.125" style="48" customWidth="1"/>
    <col min="3078" max="3078" width="3.125" style="48" bestFit="1" customWidth="1"/>
    <col min="3079" max="3079" width="7.125" style="48" customWidth="1"/>
    <col min="3080" max="3080" width="4.75" style="48" customWidth="1"/>
    <col min="3081" max="3081" width="7.125" style="48" customWidth="1"/>
    <col min="3082" max="3082" width="3.125" style="48" bestFit="1" customWidth="1"/>
    <col min="3083" max="3085" width="7.125" style="48" customWidth="1"/>
    <col min="3086" max="3086" width="3.125" style="48" bestFit="1" customWidth="1"/>
    <col min="3087" max="3087" width="7.125" style="48" customWidth="1"/>
    <col min="3088" max="3328" width="9" style="48"/>
    <col min="3329" max="3329" width="3.75" style="48" customWidth="1"/>
    <col min="3330" max="3330" width="19" style="48" customWidth="1"/>
    <col min="3331" max="3333" width="7.125" style="48" customWidth="1"/>
    <col min="3334" max="3334" width="3.125" style="48" bestFit="1" customWidth="1"/>
    <col min="3335" max="3335" width="7.125" style="48" customWidth="1"/>
    <col min="3336" max="3336" width="4.75" style="48" customWidth="1"/>
    <col min="3337" max="3337" width="7.125" style="48" customWidth="1"/>
    <col min="3338" max="3338" width="3.125" style="48" bestFit="1" customWidth="1"/>
    <col min="3339" max="3341" width="7.125" style="48" customWidth="1"/>
    <col min="3342" max="3342" width="3.125" style="48" bestFit="1" customWidth="1"/>
    <col min="3343" max="3343" width="7.125" style="48" customWidth="1"/>
    <col min="3344" max="3584" width="9" style="48"/>
    <col min="3585" max="3585" width="3.75" style="48" customWidth="1"/>
    <col min="3586" max="3586" width="19" style="48" customWidth="1"/>
    <col min="3587" max="3589" width="7.125" style="48" customWidth="1"/>
    <col min="3590" max="3590" width="3.125" style="48" bestFit="1" customWidth="1"/>
    <col min="3591" max="3591" width="7.125" style="48" customWidth="1"/>
    <col min="3592" max="3592" width="4.75" style="48" customWidth="1"/>
    <col min="3593" max="3593" width="7.125" style="48" customWidth="1"/>
    <col min="3594" max="3594" width="3.125" style="48" bestFit="1" customWidth="1"/>
    <col min="3595" max="3597" width="7.125" style="48" customWidth="1"/>
    <col min="3598" max="3598" width="3.125" style="48" bestFit="1" customWidth="1"/>
    <col min="3599" max="3599" width="7.125" style="48" customWidth="1"/>
    <col min="3600" max="3840" width="9" style="48"/>
    <col min="3841" max="3841" width="3.75" style="48" customWidth="1"/>
    <col min="3842" max="3842" width="19" style="48" customWidth="1"/>
    <col min="3843" max="3845" width="7.125" style="48" customWidth="1"/>
    <col min="3846" max="3846" width="3.125" style="48" bestFit="1" customWidth="1"/>
    <col min="3847" max="3847" width="7.125" style="48" customWidth="1"/>
    <col min="3848" max="3848" width="4.75" style="48" customWidth="1"/>
    <col min="3849" max="3849" width="7.125" style="48" customWidth="1"/>
    <col min="3850" max="3850" width="3.125" style="48" bestFit="1" customWidth="1"/>
    <col min="3851" max="3853" width="7.125" style="48" customWidth="1"/>
    <col min="3854" max="3854" width="3.125" style="48" bestFit="1" customWidth="1"/>
    <col min="3855" max="3855" width="7.125" style="48" customWidth="1"/>
    <col min="3856" max="4096" width="9" style="48"/>
    <col min="4097" max="4097" width="3.75" style="48" customWidth="1"/>
    <col min="4098" max="4098" width="19" style="48" customWidth="1"/>
    <col min="4099" max="4101" width="7.125" style="48" customWidth="1"/>
    <col min="4102" max="4102" width="3.125" style="48" bestFit="1" customWidth="1"/>
    <col min="4103" max="4103" width="7.125" style="48" customWidth="1"/>
    <col min="4104" max="4104" width="4.75" style="48" customWidth="1"/>
    <col min="4105" max="4105" width="7.125" style="48" customWidth="1"/>
    <col min="4106" max="4106" width="3.125" style="48" bestFit="1" customWidth="1"/>
    <col min="4107" max="4109" width="7.125" style="48" customWidth="1"/>
    <col min="4110" max="4110" width="3.125" style="48" bestFit="1" customWidth="1"/>
    <col min="4111" max="4111" width="7.125" style="48" customWidth="1"/>
    <col min="4112" max="4352" width="9" style="48"/>
    <col min="4353" max="4353" width="3.75" style="48" customWidth="1"/>
    <col min="4354" max="4354" width="19" style="48" customWidth="1"/>
    <col min="4355" max="4357" width="7.125" style="48" customWidth="1"/>
    <col min="4358" max="4358" width="3.125" style="48" bestFit="1" customWidth="1"/>
    <col min="4359" max="4359" width="7.125" style="48" customWidth="1"/>
    <col min="4360" max="4360" width="4.75" style="48" customWidth="1"/>
    <col min="4361" max="4361" width="7.125" style="48" customWidth="1"/>
    <col min="4362" max="4362" width="3.125" style="48" bestFit="1" customWidth="1"/>
    <col min="4363" max="4365" width="7.125" style="48" customWidth="1"/>
    <col min="4366" max="4366" width="3.125" style="48" bestFit="1" customWidth="1"/>
    <col min="4367" max="4367" width="7.125" style="48" customWidth="1"/>
    <col min="4368" max="4608" width="9" style="48"/>
    <col min="4609" max="4609" width="3.75" style="48" customWidth="1"/>
    <col min="4610" max="4610" width="19" style="48" customWidth="1"/>
    <col min="4611" max="4613" width="7.125" style="48" customWidth="1"/>
    <col min="4614" max="4614" width="3.125" style="48" bestFit="1" customWidth="1"/>
    <col min="4615" max="4615" width="7.125" style="48" customWidth="1"/>
    <col min="4616" max="4616" width="4.75" style="48" customWidth="1"/>
    <col min="4617" max="4617" width="7.125" style="48" customWidth="1"/>
    <col min="4618" max="4618" width="3.125" style="48" bestFit="1" customWidth="1"/>
    <col min="4619" max="4621" width="7.125" style="48" customWidth="1"/>
    <col min="4622" max="4622" width="3.125" style="48" bestFit="1" customWidth="1"/>
    <col min="4623" max="4623" width="7.125" style="48" customWidth="1"/>
    <col min="4624" max="4864" width="9" style="48"/>
    <col min="4865" max="4865" width="3.75" style="48" customWidth="1"/>
    <col min="4866" max="4866" width="19" style="48" customWidth="1"/>
    <col min="4867" max="4869" width="7.125" style="48" customWidth="1"/>
    <col min="4870" max="4870" width="3.125" style="48" bestFit="1" customWidth="1"/>
    <col min="4871" max="4871" width="7.125" style="48" customWidth="1"/>
    <col min="4872" max="4872" width="4.75" style="48" customWidth="1"/>
    <col min="4873" max="4873" width="7.125" style="48" customWidth="1"/>
    <col min="4874" max="4874" width="3.125" style="48" bestFit="1" customWidth="1"/>
    <col min="4875" max="4877" width="7.125" style="48" customWidth="1"/>
    <col min="4878" max="4878" width="3.125" style="48" bestFit="1" customWidth="1"/>
    <col min="4879" max="4879" width="7.125" style="48" customWidth="1"/>
    <col min="4880" max="5120" width="9" style="48"/>
    <col min="5121" max="5121" width="3.75" style="48" customWidth="1"/>
    <col min="5122" max="5122" width="19" style="48" customWidth="1"/>
    <col min="5123" max="5125" width="7.125" style="48" customWidth="1"/>
    <col min="5126" max="5126" width="3.125" style="48" bestFit="1" customWidth="1"/>
    <col min="5127" max="5127" width="7.125" style="48" customWidth="1"/>
    <col min="5128" max="5128" width="4.75" style="48" customWidth="1"/>
    <col min="5129" max="5129" width="7.125" style="48" customWidth="1"/>
    <col min="5130" max="5130" width="3.125" style="48" bestFit="1" customWidth="1"/>
    <col min="5131" max="5133" width="7.125" style="48" customWidth="1"/>
    <col min="5134" max="5134" width="3.125" style="48" bestFit="1" customWidth="1"/>
    <col min="5135" max="5135" width="7.125" style="48" customWidth="1"/>
    <col min="5136" max="5376" width="9" style="48"/>
    <col min="5377" max="5377" width="3.75" style="48" customWidth="1"/>
    <col min="5378" max="5378" width="19" style="48" customWidth="1"/>
    <col min="5379" max="5381" width="7.125" style="48" customWidth="1"/>
    <col min="5382" max="5382" width="3.125" style="48" bestFit="1" customWidth="1"/>
    <col min="5383" max="5383" width="7.125" style="48" customWidth="1"/>
    <col min="5384" max="5384" width="4.75" style="48" customWidth="1"/>
    <col min="5385" max="5385" width="7.125" style="48" customWidth="1"/>
    <col min="5386" max="5386" width="3.125" style="48" bestFit="1" customWidth="1"/>
    <col min="5387" max="5389" width="7.125" style="48" customWidth="1"/>
    <col min="5390" max="5390" width="3.125" style="48" bestFit="1" customWidth="1"/>
    <col min="5391" max="5391" width="7.125" style="48" customWidth="1"/>
    <col min="5392" max="5632" width="9" style="48"/>
    <col min="5633" max="5633" width="3.75" style="48" customWidth="1"/>
    <col min="5634" max="5634" width="19" style="48" customWidth="1"/>
    <col min="5635" max="5637" width="7.125" style="48" customWidth="1"/>
    <col min="5638" max="5638" width="3.125" style="48" bestFit="1" customWidth="1"/>
    <col min="5639" max="5639" width="7.125" style="48" customWidth="1"/>
    <col min="5640" max="5640" width="4.75" style="48" customWidth="1"/>
    <col min="5641" max="5641" width="7.125" style="48" customWidth="1"/>
    <col min="5642" max="5642" width="3.125" style="48" bestFit="1" customWidth="1"/>
    <col min="5643" max="5645" width="7.125" style="48" customWidth="1"/>
    <col min="5646" max="5646" width="3.125" style="48" bestFit="1" customWidth="1"/>
    <col min="5647" max="5647" width="7.125" style="48" customWidth="1"/>
    <col min="5648" max="5888" width="9" style="48"/>
    <col min="5889" max="5889" width="3.75" style="48" customWidth="1"/>
    <col min="5890" max="5890" width="19" style="48" customWidth="1"/>
    <col min="5891" max="5893" width="7.125" style="48" customWidth="1"/>
    <col min="5894" max="5894" width="3.125" style="48" bestFit="1" customWidth="1"/>
    <col min="5895" max="5895" width="7.125" style="48" customWidth="1"/>
    <col min="5896" max="5896" width="4.75" style="48" customWidth="1"/>
    <col min="5897" max="5897" width="7.125" style="48" customWidth="1"/>
    <col min="5898" max="5898" width="3.125" style="48" bestFit="1" customWidth="1"/>
    <col min="5899" max="5901" width="7.125" style="48" customWidth="1"/>
    <col min="5902" max="5902" width="3.125" style="48" bestFit="1" customWidth="1"/>
    <col min="5903" max="5903" width="7.125" style="48" customWidth="1"/>
    <col min="5904" max="6144" width="9" style="48"/>
    <col min="6145" max="6145" width="3.75" style="48" customWidth="1"/>
    <col min="6146" max="6146" width="19" style="48" customWidth="1"/>
    <col min="6147" max="6149" width="7.125" style="48" customWidth="1"/>
    <col min="6150" max="6150" width="3.125" style="48" bestFit="1" customWidth="1"/>
    <col min="6151" max="6151" width="7.125" style="48" customWidth="1"/>
    <col min="6152" max="6152" width="4.75" style="48" customWidth="1"/>
    <col min="6153" max="6153" width="7.125" style="48" customWidth="1"/>
    <col min="6154" max="6154" width="3.125" style="48" bestFit="1" customWidth="1"/>
    <col min="6155" max="6157" width="7.125" style="48" customWidth="1"/>
    <col min="6158" max="6158" width="3.125" style="48" bestFit="1" customWidth="1"/>
    <col min="6159" max="6159" width="7.125" style="48" customWidth="1"/>
    <col min="6160" max="6400" width="9" style="48"/>
    <col min="6401" max="6401" width="3.75" style="48" customWidth="1"/>
    <col min="6402" max="6402" width="19" style="48" customWidth="1"/>
    <col min="6403" max="6405" width="7.125" style="48" customWidth="1"/>
    <col min="6406" max="6406" width="3.125" style="48" bestFit="1" customWidth="1"/>
    <col min="6407" max="6407" width="7.125" style="48" customWidth="1"/>
    <col min="6408" max="6408" width="4.75" style="48" customWidth="1"/>
    <col min="6409" max="6409" width="7.125" style="48" customWidth="1"/>
    <col min="6410" max="6410" width="3.125" style="48" bestFit="1" customWidth="1"/>
    <col min="6411" max="6413" width="7.125" style="48" customWidth="1"/>
    <col min="6414" max="6414" width="3.125" style="48" bestFit="1" customWidth="1"/>
    <col min="6415" max="6415" width="7.125" style="48" customWidth="1"/>
    <col min="6416" max="6656" width="9" style="48"/>
    <col min="6657" max="6657" width="3.75" style="48" customWidth="1"/>
    <col min="6658" max="6658" width="19" style="48" customWidth="1"/>
    <col min="6659" max="6661" width="7.125" style="48" customWidth="1"/>
    <col min="6662" max="6662" width="3.125" style="48" bestFit="1" customWidth="1"/>
    <col min="6663" max="6663" width="7.125" style="48" customWidth="1"/>
    <col min="6664" max="6664" width="4.75" style="48" customWidth="1"/>
    <col min="6665" max="6665" width="7.125" style="48" customWidth="1"/>
    <col min="6666" max="6666" width="3.125" style="48" bestFit="1" customWidth="1"/>
    <col min="6667" max="6669" width="7.125" style="48" customWidth="1"/>
    <col min="6670" max="6670" width="3.125" style="48" bestFit="1" customWidth="1"/>
    <col min="6671" max="6671" width="7.125" style="48" customWidth="1"/>
    <col min="6672" max="6912" width="9" style="48"/>
    <col min="6913" max="6913" width="3.75" style="48" customWidth="1"/>
    <col min="6914" max="6914" width="19" style="48" customWidth="1"/>
    <col min="6915" max="6917" width="7.125" style="48" customWidth="1"/>
    <col min="6918" max="6918" width="3.125" style="48" bestFit="1" customWidth="1"/>
    <col min="6919" max="6919" width="7.125" style="48" customWidth="1"/>
    <col min="6920" max="6920" width="4.75" style="48" customWidth="1"/>
    <col min="6921" max="6921" width="7.125" style="48" customWidth="1"/>
    <col min="6922" max="6922" width="3.125" style="48" bestFit="1" customWidth="1"/>
    <col min="6923" max="6925" width="7.125" style="48" customWidth="1"/>
    <col min="6926" max="6926" width="3.125" style="48" bestFit="1" customWidth="1"/>
    <col min="6927" max="6927" width="7.125" style="48" customWidth="1"/>
    <col min="6928" max="7168" width="9" style="48"/>
    <col min="7169" max="7169" width="3.75" style="48" customWidth="1"/>
    <col min="7170" max="7170" width="19" style="48" customWidth="1"/>
    <col min="7171" max="7173" width="7.125" style="48" customWidth="1"/>
    <col min="7174" max="7174" width="3.125" style="48" bestFit="1" customWidth="1"/>
    <col min="7175" max="7175" width="7.125" style="48" customWidth="1"/>
    <col min="7176" max="7176" width="4.75" style="48" customWidth="1"/>
    <col min="7177" max="7177" width="7.125" style="48" customWidth="1"/>
    <col min="7178" max="7178" width="3.125" style="48" bestFit="1" customWidth="1"/>
    <col min="7179" max="7181" width="7.125" style="48" customWidth="1"/>
    <col min="7182" max="7182" width="3.125" style="48" bestFit="1" customWidth="1"/>
    <col min="7183" max="7183" width="7.125" style="48" customWidth="1"/>
    <col min="7184" max="7424" width="9" style="48"/>
    <col min="7425" max="7425" width="3.75" style="48" customWidth="1"/>
    <col min="7426" max="7426" width="19" style="48" customWidth="1"/>
    <col min="7427" max="7429" width="7.125" style="48" customWidth="1"/>
    <col min="7430" max="7430" width="3.125" style="48" bestFit="1" customWidth="1"/>
    <col min="7431" max="7431" width="7.125" style="48" customWidth="1"/>
    <col min="7432" max="7432" width="4.75" style="48" customWidth="1"/>
    <col min="7433" max="7433" width="7.125" style="48" customWidth="1"/>
    <col min="7434" max="7434" width="3.125" style="48" bestFit="1" customWidth="1"/>
    <col min="7435" max="7437" width="7.125" style="48" customWidth="1"/>
    <col min="7438" max="7438" width="3.125" style="48" bestFit="1" customWidth="1"/>
    <col min="7439" max="7439" width="7.125" style="48" customWidth="1"/>
    <col min="7440" max="7680" width="9" style="48"/>
    <col min="7681" max="7681" width="3.75" style="48" customWidth="1"/>
    <col min="7682" max="7682" width="19" style="48" customWidth="1"/>
    <col min="7683" max="7685" width="7.125" style="48" customWidth="1"/>
    <col min="7686" max="7686" width="3.125" style="48" bestFit="1" customWidth="1"/>
    <col min="7687" max="7687" width="7.125" style="48" customWidth="1"/>
    <col min="7688" max="7688" width="4.75" style="48" customWidth="1"/>
    <col min="7689" max="7689" width="7.125" style="48" customWidth="1"/>
    <col min="7690" max="7690" width="3.125" style="48" bestFit="1" customWidth="1"/>
    <col min="7691" max="7693" width="7.125" style="48" customWidth="1"/>
    <col min="7694" max="7694" width="3.125" style="48" bestFit="1" customWidth="1"/>
    <col min="7695" max="7695" width="7.125" style="48" customWidth="1"/>
    <col min="7696" max="7936" width="9" style="48"/>
    <col min="7937" max="7937" width="3.75" style="48" customWidth="1"/>
    <col min="7938" max="7938" width="19" style="48" customWidth="1"/>
    <col min="7939" max="7941" width="7.125" style="48" customWidth="1"/>
    <col min="7942" max="7942" width="3.125" style="48" bestFit="1" customWidth="1"/>
    <col min="7943" max="7943" width="7.125" style="48" customWidth="1"/>
    <col min="7944" max="7944" width="4.75" style="48" customWidth="1"/>
    <col min="7945" max="7945" width="7.125" style="48" customWidth="1"/>
    <col min="7946" max="7946" width="3.125" style="48" bestFit="1" customWidth="1"/>
    <col min="7947" max="7949" width="7.125" style="48" customWidth="1"/>
    <col min="7950" max="7950" width="3.125" style="48" bestFit="1" customWidth="1"/>
    <col min="7951" max="7951" width="7.125" style="48" customWidth="1"/>
    <col min="7952" max="8192" width="9" style="48"/>
    <col min="8193" max="8193" width="3.75" style="48" customWidth="1"/>
    <col min="8194" max="8194" width="19" style="48" customWidth="1"/>
    <col min="8195" max="8197" width="7.125" style="48" customWidth="1"/>
    <col min="8198" max="8198" width="3.125" style="48" bestFit="1" customWidth="1"/>
    <col min="8199" max="8199" width="7.125" style="48" customWidth="1"/>
    <col min="8200" max="8200" width="4.75" style="48" customWidth="1"/>
    <col min="8201" max="8201" width="7.125" style="48" customWidth="1"/>
    <col min="8202" max="8202" width="3.125" style="48" bestFit="1" customWidth="1"/>
    <col min="8203" max="8205" width="7.125" style="48" customWidth="1"/>
    <col min="8206" max="8206" width="3.125" style="48" bestFit="1" customWidth="1"/>
    <col min="8207" max="8207" width="7.125" style="48" customWidth="1"/>
    <col min="8208" max="8448" width="9" style="48"/>
    <col min="8449" max="8449" width="3.75" style="48" customWidth="1"/>
    <col min="8450" max="8450" width="19" style="48" customWidth="1"/>
    <col min="8451" max="8453" width="7.125" style="48" customWidth="1"/>
    <col min="8454" max="8454" width="3.125" style="48" bestFit="1" customWidth="1"/>
    <col min="8455" max="8455" width="7.125" style="48" customWidth="1"/>
    <col min="8456" max="8456" width="4.75" style="48" customWidth="1"/>
    <col min="8457" max="8457" width="7.125" style="48" customWidth="1"/>
    <col min="8458" max="8458" width="3.125" style="48" bestFit="1" customWidth="1"/>
    <col min="8459" max="8461" width="7.125" style="48" customWidth="1"/>
    <col min="8462" max="8462" width="3.125" style="48" bestFit="1" customWidth="1"/>
    <col min="8463" max="8463" width="7.125" style="48" customWidth="1"/>
    <col min="8464" max="8704" width="9" style="48"/>
    <col min="8705" max="8705" width="3.75" style="48" customWidth="1"/>
    <col min="8706" max="8706" width="19" style="48" customWidth="1"/>
    <col min="8707" max="8709" width="7.125" style="48" customWidth="1"/>
    <col min="8710" max="8710" width="3.125" style="48" bestFit="1" customWidth="1"/>
    <col min="8711" max="8711" width="7.125" style="48" customWidth="1"/>
    <col min="8712" max="8712" width="4.75" style="48" customWidth="1"/>
    <col min="8713" max="8713" width="7.125" style="48" customWidth="1"/>
    <col min="8714" max="8714" width="3.125" style="48" bestFit="1" customWidth="1"/>
    <col min="8715" max="8717" width="7.125" style="48" customWidth="1"/>
    <col min="8718" max="8718" width="3.125" style="48" bestFit="1" customWidth="1"/>
    <col min="8719" max="8719" width="7.125" style="48" customWidth="1"/>
    <col min="8720" max="8960" width="9" style="48"/>
    <col min="8961" max="8961" width="3.75" style="48" customWidth="1"/>
    <col min="8962" max="8962" width="19" style="48" customWidth="1"/>
    <col min="8963" max="8965" width="7.125" style="48" customWidth="1"/>
    <col min="8966" max="8966" width="3.125" style="48" bestFit="1" customWidth="1"/>
    <col min="8967" max="8967" width="7.125" style="48" customWidth="1"/>
    <col min="8968" max="8968" width="4.75" style="48" customWidth="1"/>
    <col min="8969" max="8969" width="7.125" style="48" customWidth="1"/>
    <col min="8970" max="8970" width="3.125" style="48" bestFit="1" customWidth="1"/>
    <col min="8971" max="8973" width="7.125" style="48" customWidth="1"/>
    <col min="8974" max="8974" width="3.125" style="48" bestFit="1" customWidth="1"/>
    <col min="8975" max="8975" width="7.125" style="48" customWidth="1"/>
    <col min="8976" max="9216" width="9" style="48"/>
    <col min="9217" max="9217" width="3.75" style="48" customWidth="1"/>
    <col min="9218" max="9218" width="19" style="48" customWidth="1"/>
    <col min="9219" max="9221" width="7.125" style="48" customWidth="1"/>
    <col min="9222" max="9222" width="3.125" style="48" bestFit="1" customWidth="1"/>
    <col min="9223" max="9223" width="7.125" style="48" customWidth="1"/>
    <col min="9224" max="9224" width="4.75" style="48" customWidth="1"/>
    <col min="9225" max="9225" width="7.125" style="48" customWidth="1"/>
    <col min="9226" max="9226" width="3.125" style="48" bestFit="1" customWidth="1"/>
    <col min="9227" max="9229" width="7.125" style="48" customWidth="1"/>
    <col min="9230" max="9230" width="3.125" style="48" bestFit="1" customWidth="1"/>
    <col min="9231" max="9231" width="7.125" style="48" customWidth="1"/>
    <col min="9232" max="9472" width="9" style="48"/>
    <col min="9473" max="9473" width="3.75" style="48" customWidth="1"/>
    <col min="9474" max="9474" width="19" style="48" customWidth="1"/>
    <col min="9475" max="9477" width="7.125" style="48" customWidth="1"/>
    <col min="9478" max="9478" width="3.125" style="48" bestFit="1" customWidth="1"/>
    <col min="9479" max="9479" width="7.125" style="48" customWidth="1"/>
    <col min="9480" max="9480" width="4.75" style="48" customWidth="1"/>
    <col min="9481" max="9481" width="7.125" style="48" customWidth="1"/>
    <col min="9482" max="9482" width="3.125" style="48" bestFit="1" customWidth="1"/>
    <col min="9483" max="9485" width="7.125" style="48" customWidth="1"/>
    <col min="9486" max="9486" width="3.125" style="48" bestFit="1" customWidth="1"/>
    <col min="9487" max="9487" width="7.125" style="48" customWidth="1"/>
    <col min="9488" max="9728" width="9" style="48"/>
    <col min="9729" max="9729" width="3.75" style="48" customWidth="1"/>
    <col min="9730" max="9730" width="19" style="48" customWidth="1"/>
    <col min="9731" max="9733" width="7.125" style="48" customWidth="1"/>
    <col min="9734" max="9734" width="3.125" style="48" bestFit="1" customWidth="1"/>
    <col min="9735" max="9735" width="7.125" style="48" customWidth="1"/>
    <col min="9736" max="9736" width="4.75" style="48" customWidth="1"/>
    <col min="9737" max="9737" width="7.125" style="48" customWidth="1"/>
    <col min="9738" max="9738" width="3.125" style="48" bestFit="1" customWidth="1"/>
    <col min="9739" max="9741" width="7.125" style="48" customWidth="1"/>
    <col min="9742" max="9742" width="3.125" style="48" bestFit="1" customWidth="1"/>
    <col min="9743" max="9743" width="7.125" style="48" customWidth="1"/>
    <col min="9744" max="9984" width="9" style="48"/>
    <col min="9985" max="9985" width="3.75" style="48" customWidth="1"/>
    <col min="9986" max="9986" width="19" style="48" customWidth="1"/>
    <col min="9987" max="9989" width="7.125" style="48" customWidth="1"/>
    <col min="9990" max="9990" width="3.125" style="48" bestFit="1" customWidth="1"/>
    <col min="9991" max="9991" width="7.125" style="48" customWidth="1"/>
    <col min="9992" max="9992" width="4.75" style="48" customWidth="1"/>
    <col min="9993" max="9993" width="7.125" style="48" customWidth="1"/>
    <col min="9994" max="9994" width="3.125" style="48" bestFit="1" customWidth="1"/>
    <col min="9995" max="9997" width="7.125" style="48" customWidth="1"/>
    <col min="9998" max="9998" width="3.125" style="48" bestFit="1" customWidth="1"/>
    <col min="9999" max="9999" width="7.125" style="48" customWidth="1"/>
    <col min="10000" max="10240" width="9" style="48"/>
    <col min="10241" max="10241" width="3.75" style="48" customWidth="1"/>
    <col min="10242" max="10242" width="19" style="48" customWidth="1"/>
    <col min="10243" max="10245" width="7.125" style="48" customWidth="1"/>
    <col min="10246" max="10246" width="3.125" style="48" bestFit="1" customWidth="1"/>
    <col min="10247" max="10247" width="7.125" style="48" customWidth="1"/>
    <col min="10248" max="10248" width="4.75" style="48" customWidth="1"/>
    <col min="10249" max="10249" width="7.125" style="48" customWidth="1"/>
    <col min="10250" max="10250" width="3.125" style="48" bestFit="1" customWidth="1"/>
    <col min="10251" max="10253" width="7.125" style="48" customWidth="1"/>
    <col min="10254" max="10254" width="3.125" style="48" bestFit="1" customWidth="1"/>
    <col min="10255" max="10255" width="7.125" style="48" customWidth="1"/>
    <col min="10256" max="10496" width="9" style="48"/>
    <col min="10497" max="10497" width="3.75" style="48" customWidth="1"/>
    <col min="10498" max="10498" width="19" style="48" customWidth="1"/>
    <col min="10499" max="10501" width="7.125" style="48" customWidth="1"/>
    <col min="10502" max="10502" width="3.125" style="48" bestFit="1" customWidth="1"/>
    <col min="10503" max="10503" width="7.125" style="48" customWidth="1"/>
    <col min="10504" max="10504" width="4.75" style="48" customWidth="1"/>
    <col min="10505" max="10505" width="7.125" style="48" customWidth="1"/>
    <col min="10506" max="10506" width="3.125" style="48" bestFit="1" customWidth="1"/>
    <col min="10507" max="10509" width="7.125" style="48" customWidth="1"/>
    <col min="10510" max="10510" width="3.125" style="48" bestFit="1" customWidth="1"/>
    <col min="10511" max="10511" width="7.125" style="48" customWidth="1"/>
    <col min="10512" max="10752" width="9" style="48"/>
    <col min="10753" max="10753" width="3.75" style="48" customWidth="1"/>
    <col min="10754" max="10754" width="19" style="48" customWidth="1"/>
    <col min="10755" max="10757" width="7.125" style="48" customWidth="1"/>
    <col min="10758" max="10758" width="3.125" style="48" bestFit="1" customWidth="1"/>
    <col min="10759" max="10759" width="7.125" style="48" customWidth="1"/>
    <col min="10760" max="10760" width="4.75" style="48" customWidth="1"/>
    <col min="10761" max="10761" width="7.125" style="48" customWidth="1"/>
    <col min="10762" max="10762" width="3.125" style="48" bestFit="1" customWidth="1"/>
    <col min="10763" max="10765" width="7.125" style="48" customWidth="1"/>
    <col min="10766" max="10766" width="3.125" style="48" bestFit="1" customWidth="1"/>
    <col min="10767" max="10767" width="7.125" style="48" customWidth="1"/>
    <col min="10768" max="11008" width="9" style="48"/>
    <col min="11009" max="11009" width="3.75" style="48" customWidth="1"/>
    <col min="11010" max="11010" width="19" style="48" customWidth="1"/>
    <col min="11011" max="11013" width="7.125" style="48" customWidth="1"/>
    <col min="11014" max="11014" width="3.125" style="48" bestFit="1" customWidth="1"/>
    <col min="11015" max="11015" width="7.125" style="48" customWidth="1"/>
    <col min="11016" max="11016" width="4.75" style="48" customWidth="1"/>
    <col min="11017" max="11017" width="7.125" style="48" customWidth="1"/>
    <col min="11018" max="11018" width="3.125" style="48" bestFit="1" customWidth="1"/>
    <col min="11019" max="11021" width="7.125" style="48" customWidth="1"/>
    <col min="11022" max="11022" width="3.125" style="48" bestFit="1" customWidth="1"/>
    <col min="11023" max="11023" width="7.125" style="48" customWidth="1"/>
    <col min="11024" max="11264" width="9" style="48"/>
    <col min="11265" max="11265" width="3.75" style="48" customWidth="1"/>
    <col min="11266" max="11266" width="19" style="48" customWidth="1"/>
    <col min="11267" max="11269" width="7.125" style="48" customWidth="1"/>
    <col min="11270" max="11270" width="3.125" style="48" bestFit="1" customWidth="1"/>
    <col min="11271" max="11271" width="7.125" style="48" customWidth="1"/>
    <col min="11272" max="11272" width="4.75" style="48" customWidth="1"/>
    <col min="11273" max="11273" width="7.125" style="48" customWidth="1"/>
    <col min="11274" max="11274" width="3.125" style="48" bestFit="1" customWidth="1"/>
    <col min="11275" max="11277" width="7.125" style="48" customWidth="1"/>
    <col min="11278" max="11278" width="3.125" style="48" bestFit="1" customWidth="1"/>
    <col min="11279" max="11279" width="7.125" style="48" customWidth="1"/>
    <col min="11280" max="11520" width="9" style="48"/>
    <col min="11521" max="11521" width="3.75" style="48" customWidth="1"/>
    <col min="11522" max="11522" width="19" style="48" customWidth="1"/>
    <col min="11523" max="11525" width="7.125" style="48" customWidth="1"/>
    <col min="11526" max="11526" width="3.125" style="48" bestFit="1" customWidth="1"/>
    <col min="11527" max="11527" width="7.125" style="48" customWidth="1"/>
    <col min="11528" max="11528" width="4.75" style="48" customWidth="1"/>
    <col min="11529" max="11529" width="7.125" style="48" customWidth="1"/>
    <col min="11530" max="11530" width="3.125" style="48" bestFit="1" customWidth="1"/>
    <col min="11531" max="11533" width="7.125" style="48" customWidth="1"/>
    <col min="11534" max="11534" width="3.125" style="48" bestFit="1" customWidth="1"/>
    <col min="11535" max="11535" width="7.125" style="48" customWidth="1"/>
    <col min="11536" max="11776" width="9" style="48"/>
    <col min="11777" max="11777" width="3.75" style="48" customWidth="1"/>
    <col min="11778" max="11778" width="19" style="48" customWidth="1"/>
    <col min="11779" max="11781" width="7.125" style="48" customWidth="1"/>
    <col min="11782" max="11782" width="3.125" style="48" bestFit="1" customWidth="1"/>
    <col min="11783" max="11783" width="7.125" style="48" customWidth="1"/>
    <col min="11784" max="11784" width="4.75" style="48" customWidth="1"/>
    <col min="11785" max="11785" width="7.125" style="48" customWidth="1"/>
    <col min="11786" max="11786" width="3.125" style="48" bestFit="1" customWidth="1"/>
    <col min="11787" max="11789" width="7.125" style="48" customWidth="1"/>
    <col min="11790" max="11790" width="3.125" style="48" bestFit="1" customWidth="1"/>
    <col min="11791" max="11791" width="7.125" style="48" customWidth="1"/>
    <col min="11792" max="12032" width="9" style="48"/>
    <col min="12033" max="12033" width="3.75" style="48" customWidth="1"/>
    <col min="12034" max="12034" width="19" style="48" customWidth="1"/>
    <col min="12035" max="12037" width="7.125" style="48" customWidth="1"/>
    <col min="12038" max="12038" width="3.125" style="48" bestFit="1" customWidth="1"/>
    <col min="12039" max="12039" width="7.125" style="48" customWidth="1"/>
    <col min="12040" max="12040" width="4.75" style="48" customWidth="1"/>
    <col min="12041" max="12041" width="7.125" style="48" customWidth="1"/>
    <col min="12042" max="12042" width="3.125" style="48" bestFit="1" customWidth="1"/>
    <col min="12043" max="12045" width="7.125" style="48" customWidth="1"/>
    <col min="12046" max="12046" width="3.125" style="48" bestFit="1" customWidth="1"/>
    <col min="12047" max="12047" width="7.125" style="48" customWidth="1"/>
    <col min="12048" max="12288" width="9" style="48"/>
    <col min="12289" max="12289" width="3.75" style="48" customWidth="1"/>
    <col min="12290" max="12290" width="19" style="48" customWidth="1"/>
    <col min="12291" max="12293" width="7.125" style="48" customWidth="1"/>
    <col min="12294" max="12294" width="3.125" style="48" bestFit="1" customWidth="1"/>
    <col min="12295" max="12295" width="7.125" style="48" customWidth="1"/>
    <col min="12296" max="12296" width="4.75" style="48" customWidth="1"/>
    <col min="12297" max="12297" width="7.125" style="48" customWidth="1"/>
    <col min="12298" max="12298" width="3.125" style="48" bestFit="1" customWidth="1"/>
    <col min="12299" max="12301" width="7.125" style="48" customWidth="1"/>
    <col min="12302" max="12302" width="3.125" style="48" bestFit="1" customWidth="1"/>
    <col min="12303" max="12303" width="7.125" style="48" customWidth="1"/>
    <col min="12304" max="12544" width="9" style="48"/>
    <col min="12545" max="12545" width="3.75" style="48" customWidth="1"/>
    <col min="12546" max="12546" width="19" style="48" customWidth="1"/>
    <col min="12547" max="12549" width="7.125" style="48" customWidth="1"/>
    <col min="12550" max="12550" width="3.125" style="48" bestFit="1" customWidth="1"/>
    <col min="12551" max="12551" width="7.125" style="48" customWidth="1"/>
    <col min="12552" max="12552" width="4.75" style="48" customWidth="1"/>
    <col min="12553" max="12553" width="7.125" style="48" customWidth="1"/>
    <col min="12554" max="12554" width="3.125" style="48" bestFit="1" customWidth="1"/>
    <col min="12555" max="12557" width="7.125" style="48" customWidth="1"/>
    <col min="12558" max="12558" width="3.125" style="48" bestFit="1" customWidth="1"/>
    <col min="12559" max="12559" width="7.125" style="48" customWidth="1"/>
    <col min="12560" max="12800" width="9" style="48"/>
    <col min="12801" max="12801" width="3.75" style="48" customWidth="1"/>
    <col min="12802" max="12802" width="19" style="48" customWidth="1"/>
    <col min="12803" max="12805" width="7.125" style="48" customWidth="1"/>
    <col min="12806" max="12806" width="3.125" style="48" bestFit="1" customWidth="1"/>
    <col min="12807" max="12807" width="7.125" style="48" customWidth="1"/>
    <col min="12808" max="12808" width="4.75" style="48" customWidth="1"/>
    <col min="12809" max="12809" width="7.125" style="48" customWidth="1"/>
    <col min="12810" max="12810" width="3.125" style="48" bestFit="1" customWidth="1"/>
    <col min="12811" max="12813" width="7.125" style="48" customWidth="1"/>
    <col min="12814" max="12814" width="3.125" style="48" bestFit="1" customWidth="1"/>
    <col min="12815" max="12815" width="7.125" style="48" customWidth="1"/>
    <col min="12816" max="13056" width="9" style="48"/>
    <col min="13057" max="13057" width="3.75" style="48" customWidth="1"/>
    <col min="13058" max="13058" width="19" style="48" customWidth="1"/>
    <col min="13059" max="13061" width="7.125" style="48" customWidth="1"/>
    <col min="13062" max="13062" width="3.125" style="48" bestFit="1" customWidth="1"/>
    <col min="13063" max="13063" width="7.125" style="48" customWidth="1"/>
    <col min="13064" max="13064" width="4.75" style="48" customWidth="1"/>
    <col min="13065" max="13065" width="7.125" style="48" customWidth="1"/>
    <col min="13066" max="13066" width="3.125" style="48" bestFit="1" customWidth="1"/>
    <col min="13067" max="13069" width="7.125" style="48" customWidth="1"/>
    <col min="13070" max="13070" width="3.125" style="48" bestFit="1" customWidth="1"/>
    <col min="13071" max="13071" width="7.125" style="48" customWidth="1"/>
    <col min="13072" max="13312" width="9" style="48"/>
    <col min="13313" max="13313" width="3.75" style="48" customWidth="1"/>
    <col min="13314" max="13314" width="19" style="48" customWidth="1"/>
    <col min="13315" max="13317" width="7.125" style="48" customWidth="1"/>
    <col min="13318" max="13318" width="3.125" style="48" bestFit="1" customWidth="1"/>
    <col min="13319" max="13319" width="7.125" style="48" customWidth="1"/>
    <col min="13320" max="13320" width="4.75" style="48" customWidth="1"/>
    <col min="13321" max="13321" width="7.125" style="48" customWidth="1"/>
    <col min="13322" max="13322" width="3.125" style="48" bestFit="1" customWidth="1"/>
    <col min="13323" max="13325" width="7.125" style="48" customWidth="1"/>
    <col min="13326" max="13326" width="3.125" style="48" bestFit="1" customWidth="1"/>
    <col min="13327" max="13327" width="7.125" style="48" customWidth="1"/>
    <col min="13328" max="13568" width="9" style="48"/>
    <col min="13569" max="13569" width="3.75" style="48" customWidth="1"/>
    <col min="13570" max="13570" width="19" style="48" customWidth="1"/>
    <col min="13571" max="13573" width="7.125" style="48" customWidth="1"/>
    <col min="13574" max="13574" width="3.125" style="48" bestFit="1" customWidth="1"/>
    <col min="13575" max="13575" width="7.125" style="48" customWidth="1"/>
    <col min="13576" max="13576" width="4.75" style="48" customWidth="1"/>
    <col min="13577" max="13577" width="7.125" style="48" customWidth="1"/>
    <col min="13578" max="13578" width="3.125" style="48" bestFit="1" customWidth="1"/>
    <col min="13579" max="13581" width="7.125" style="48" customWidth="1"/>
    <col min="13582" max="13582" width="3.125" style="48" bestFit="1" customWidth="1"/>
    <col min="13583" max="13583" width="7.125" style="48" customWidth="1"/>
    <col min="13584" max="13824" width="9" style="48"/>
    <col min="13825" max="13825" width="3.75" style="48" customWidth="1"/>
    <col min="13826" max="13826" width="19" style="48" customWidth="1"/>
    <col min="13827" max="13829" width="7.125" style="48" customWidth="1"/>
    <col min="13830" max="13830" width="3.125" style="48" bestFit="1" customWidth="1"/>
    <col min="13831" max="13831" width="7.125" style="48" customWidth="1"/>
    <col min="13832" max="13832" width="4.75" style="48" customWidth="1"/>
    <col min="13833" max="13833" width="7.125" style="48" customWidth="1"/>
    <col min="13834" max="13834" width="3.125" style="48" bestFit="1" customWidth="1"/>
    <col min="13835" max="13837" width="7.125" style="48" customWidth="1"/>
    <col min="13838" max="13838" width="3.125" style="48" bestFit="1" customWidth="1"/>
    <col min="13839" max="13839" width="7.125" style="48" customWidth="1"/>
    <col min="13840" max="14080" width="9" style="48"/>
    <col min="14081" max="14081" width="3.75" style="48" customWidth="1"/>
    <col min="14082" max="14082" width="19" style="48" customWidth="1"/>
    <col min="14083" max="14085" width="7.125" style="48" customWidth="1"/>
    <col min="14086" max="14086" width="3.125" style="48" bestFit="1" customWidth="1"/>
    <col min="14087" max="14087" width="7.125" style="48" customWidth="1"/>
    <col min="14088" max="14088" width="4.75" style="48" customWidth="1"/>
    <col min="14089" max="14089" width="7.125" style="48" customWidth="1"/>
    <col min="14090" max="14090" width="3.125" style="48" bestFit="1" customWidth="1"/>
    <col min="14091" max="14093" width="7.125" style="48" customWidth="1"/>
    <col min="14094" max="14094" width="3.125" style="48" bestFit="1" customWidth="1"/>
    <col min="14095" max="14095" width="7.125" style="48" customWidth="1"/>
    <col min="14096" max="14336" width="9" style="48"/>
    <col min="14337" max="14337" width="3.75" style="48" customWidth="1"/>
    <col min="14338" max="14338" width="19" style="48" customWidth="1"/>
    <col min="14339" max="14341" width="7.125" style="48" customWidth="1"/>
    <col min="14342" max="14342" width="3.125" style="48" bestFit="1" customWidth="1"/>
    <col min="14343" max="14343" width="7.125" style="48" customWidth="1"/>
    <col min="14344" max="14344" width="4.75" style="48" customWidth="1"/>
    <col min="14345" max="14345" width="7.125" style="48" customWidth="1"/>
    <col min="14346" max="14346" width="3.125" style="48" bestFit="1" customWidth="1"/>
    <col min="14347" max="14349" width="7.125" style="48" customWidth="1"/>
    <col min="14350" max="14350" width="3.125" style="48" bestFit="1" customWidth="1"/>
    <col min="14351" max="14351" width="7.125" style="48" customWidth="1"/>
    <col min="14352" max="14592" width="9" style="48"/>
    <col min="14593" max="14593" width="3.75" style="48" customWidth="1"/>
    <col min="14594" max="14594" width="19" style="48" customWidth="1"/>
    <col min="14595" max="14597" width="7.125" style="48" customWidth="1"/>
    <col min="14598" max="14598" width="3.125" style="48" bestFit="1" customWidth="1"/>
    <col min="14599" max="14599" width="7.125" style="48" customWidth="1"/>
    <col min="14600" max="14600" width="4.75" style="48" customWidth="1"/>
    <col min="14601" max="14601" width="7.125" style="48" customWidth="1"/>
    <col min="14602" max="14602" width="3.125" style="48" bestFit="1" customWidth="1"/>
    <col min="14603" max="14605" width="7.125" style="48" customWidth="1"/>
    <col min="14606" max="14606" width="3.125" style="48" bestFit="1" customWidth="1"/>
    <col min="14607" max="14607" width="7.125" style="48" customWidth="1"/>
    <col min="14608" max="14848" width="9" style="48"/>
    <col min="14849" max="14849" width="3.75" style="48" customWidth="1"/>
    <col min="14850" max="14850" width="19" style="48" customWidth="1"/>
    <col min="14851" max="14853" width="7.125" style="48" customWidth="1"/>
    <col min="14854" max="14854" width="3.125" style="48" bestFit="1" customWidth="1"/>
    <col min="14855" max="14855" width="7.125" style="48" customWidth="1"/>
    <col min="14856" max="14856" width="4.75" style="48" customWidth="1"/>
    <col min="14857" max="14857" width="7.125" style="48" customWidth="1"/>
    <col min="14858" max="14858" width="3.125" style="48" bestFit="1" customWidth="1"/>
    <col min="14859" max="14861" width="7.125" style="48" customWidth="1"/>
    <col min="14862" max="14862" width="3.125" style="48" bestFit="1" customWidth="1"/>
    <col min="14863" max="14863" width="7.125" style="48" customWidth="1"/>
    <col min="14864" max="15104" width="9" style="48"/>
    <col min="15105" max="15105" width="3.75" style="48" customWidth="1"/>
    <col min="15106" max="15106" width="19" style="48" customWidth="1"/>
    <col min="15107" max="15109" width="7.125" style="48" customWidth="1"/>
    <col min="15110" max="15110" width="3.125" style="48" bestFit="1" customWidth="1"/>
    <col min="15111" max="15111" width="7.125" style="48" customWidth="1"/>
    <col min="15112" max="15112" width="4.75" style="48" customWidth="1"/>
    <col min="15113" max="15113" width="7.125" style="48" customWidth="1"/>
    <col min="15114" max="15114" width="3.125" style="48" bestFit="1" customWidth="1"/>
    <col min="15115" max="15117" width="7.125" style="48" customWidth="1"/>
    <col min="15118" max="15118" width="3.125" style="48" bestFit="1" customWidth="1"/>
    <col min="15119" max="15119" width="7.125" style="48" customWidth="1"/>
    <col min="15120" max="15360" width="9" style="48"/>
    <col min="15361" max="15361" width="3.75" style="48" customWidth="1"/>
    <col min="15362" max="15362" width="19" style="48" customWidth="1"/>
    <col min="15363" max="15365" width="7.125" style="48" customWidth="1"/>
    <col min="15366" max="15366" width="3.125" style="48" bestFit="1" customWidth="1"/>
    <col min="15367" max="15367" width="7.125" style="48" customWidth="1"/>
    <col min="15368" max="15368" width="4.75" style="48" customWidth="1"/>
    <col min="15369" max="15369" width="7.125" style="48" customWidth="1"/>
    <col min="15370" max="15370" width="3.125" style="48" bestFit="1" customWidth="1"/>
    <col min="15371" max="15373" width="7.125" style="48" customWidth="1"/>
    <col min="15374" max="15374" width="3.125" style="48" bestFit="1" customWidth="1"/>
    <col min="15375" max="15375" width="7.125" style="48" customWidth="1"/>
    <col min="15376" max="15616" width="9" style="48"/>
    <col min="15617" max="15617" width="3.75" style="48" customWidth="1"/>
    <col min="15618" max="15618" width="19" style="48" customWidth="1"/>
    <col min="15619" max="15621" width="7.125" style="48" customWidth="1"/>
    <col min="15622" max="15622" width="3.125" style="48" bestFit="1" customWidth="1"/>
    <col min="15623" max="15623" width="7.125" style="48" customWidth="1"/>
    <col min="15624" max="15624" width="4.75" style="48" customWidth="1"/>
    <col min="15625" max="15625" width="7.125" style="48" customWidth="1"/>
    <col min="15626" max="15626" width="3.125" style="48" bestFit="1" customWidth="1"/>
    <col min="15627" max="15629" width="7.125" style="48" customWidth="1"/>
    <col min="15630" max="15630" width="3.125" style="48" bestFit="1" customWidth="1"/>
    <col min="15631" max="15631" width="7.125" style="48" customWidth="1"/>
    <col min="15632" max="15872" width="9" style="48"/>
    <col min="15873" max="15873" width="3.75" style="48" customWidth="1"/>
    <col min="15874" max="15874" width="19" style="48" customWidth="1"/>
    <col min="15875" max="15877" width="7.125" style="48" customWidth="1"/>
    <col min="15878" max="15878" width="3.125" style="48" bestFit="1" customWidth="1"/>
    <col min="15879" max="15879" width="7.125" style="48" customWidth="1"/>
    <col min="15880" max="15880" width="4.75" style="48" customWidth="1"/>
    <col min="15881" max="15881" width="7.125" style="48" customWidth="1"/>
    <col min="15882" max="15882" width="3.125" style="48" bestFit="1" customWidth="1"/>
    <col min="15883" max="15885" width="7.125" style="48" customWidth="1"/>
    <col min="15886" max="15886" width="3.125" style="48" bestFit="1" customWidth="1"/>
    <col min="15887" max="15887" width="7.125" style="48" customWidth="1"/>
    <col min="15888" max="16128" width="9" style="48"/>
    <col min="16129" max="16129" width="3.75" style="48" customWidth="1"/>
    <col min="16130" max="16130" width="19" style="48" customWidth="1"/>
    <col min="16131" max="16133" width="7.125" style="48" customWidth="1"/>
    <col min="16134" max="16134" width="3.125" style="48" bestFit="1" customWidth="1"/>
    <col min="16135" max="16135" width="7.125" style="48" customWidth="1"/>
    <col min="16136" max="16136" width="4.75" style="48" customWidth="1"/>
    <col min="16137" max="16137" width="7.125" style="48" customWidth="1"/>
    <col min="16138" max="16138" width="3.125" style="48" bestFit="1" customWidth="1"/>
    <col min="16139" max="16141" width="7.125" style="48" customWidth="1"/>
    <col min="16142" max="16142" width="3.125" style="48" bestFit="1" customWidth="1"/>
    <col min="16143" max="16143" width="7.125" style="48" customWidth="1"/>
    <col min="16144" max="16384" width="9" style="48"/>
  </cols>
  <sheetData>
    <row r="1" spans="1:16" ht="22.15" customHeight="1" thickBot="1" x14ac:dyDescent="0.45">
      <c r="A1" s="45" t="s">
        <v>36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7">
        <f>[1]名簿!F97</f>
        <v>44402</v>
      </c>
      <c r="M1" s="47"/>
      <c r="N1" s="47"/>
      <c r="O1" s="47"/>
    </row>
    <row r="2" spans="1:16" ht="22.15" customHeight="1" x14ac:dyDescent="0.4">
      <c r="A2" s="49" t="s">
        <v>1</v>
      </c>
      <c r="B2" s="50" t="s">
        <v>2</v>
      </c>
      <c r="C2" s="50" t="s">
        <v>3</v>
      </c>
      <c r="D2" s="50" t="s">
        <v>4</v>
      </c>
      <c r="E2" s="51" t="s">
        <v>5</v>
      </c>
      <c r="F2" s="51"/>
      <c r="G2" s="51"/>
      <c r="H2" s="50" t="s">
        <v>6</v>
      </c>
      <c r="I2" s="51" t="s">
        <v>7</v>
      </c>
      <c r="J2" s="51"/>
      <c r="K2" s="51"/>
      <c r="L2" s="55" t="s">
        <v>8</v>
      </c>
      <c r="M2" s="51" t="s">
        <v>9</v>
      </c>
      <c r="N2" s="51"/>
      <c r="O2" s="56"/>
    </row>
    <row r="3" spans="1:16" ht="22.15" customHeight="1" x14ac:dyDescent="0.4">
      <c r="A3" s="57" t="s">
        <v>26</v>
      </c>
      <c r="B3" s="58"/>
      <c r="C3" s="58"/>
      <c r="D3" s="58"/>
      <c r="E3" s="58"/>
      <c r="F3" s="58"/>
      <c r="G3" s="58"/>
      <c r="H3" s="59"/>
      <c r="I3" s="60">
        <v>0.40972222222222227</v>
      </c>
      <c r="J3" s="61" t="s">
        <v>12</v>
      </c>
      <c r="K3" s="60">
        <f>I3+TIME(0,5,0)</f>
        <v>0.41319444444444448</v>
      </c>
      <c r="L3" s="59"/>
      <c r="M3" s="59"/>
      <c r="N3" s="59"/>
      <c r="O3" s="62"/>
    </row>
    <row r="4" spans="1:16" ht="22.15" customHeight="1" x14ac:dyDescent="0.4">
      <c r="A4" s="65" t="s">
        <v>37</v>
      </c>
      <c r="B4" s="66"/>
      <c r="C4" s="67" t="s">
        <v>38</v>
      </c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8"/>
    </row>
    <row r="5" spans="1:16" ht="22.15" customHeight="1" x14ac:dyDescent="0.4">
      <c r="A5" s="69">
        <v>17</v>
      </c>
      <c r="B5" s="70" t="str">
        <f>IF([1]名簿!C44=0,"",VLOOKUP(A5,[1]名簿!$B$28:$C$63,2,0))</f>
        <v>大和中学校</v>
      </c>
      <c r="C5" s="71">
        <f>D5-TIME(0,10,0)</f>
        <v>0.37500000000000006</v>
      </c>
      <c r="D5" s="72">
        <f>E5-TIME(0,5,0)</f>
        <v>0.38194444444444448</v>
      </c>
      <c r="E5" s="73">
        <f>G5-TIME(0,25,0)</f>
        <v>0.38541666666666669</v>
      </c>
      <c r="F5" s="61" t="s">
        <v>15</v>
      </c>
      <c r="G5" s="71">
        <f>I5-TIME(0,5,0)</f>
        <v>0.40277777777777779</v>
      </c>
      <c r="H5" s="74" t="s">
        <v>21</v>
      </c>
      <c r="I5" s="73">
        <f>K5-TIME(0,12,0)</f>
        <v>0.40625</v>
      </c>
      <c r="J5" s="61" t="s">
        <v>12</v>
      </c>
      <c r="K5" s="71">
        <f>M5-TIME(0,3,0)</f>
        <v>0.41458333333333336</v>
      </c>
      <c r="L5" s="72">
        <f>G5</f>
        <v>0.40277777777777779</v>
      </c>
      <c r="M5" s="73">
        <f>K3+TIME(0,5,0)</f>
        <v>0.41666666666666669</v>
      </c>
      <c r="N5" s="61" t="s">
        <v>15</v>
      </c>
      <c r="O5" s="75">
        <f>M5+TIME(0,12,0)</f>
        <v>0.42500000000000004</v>
      </c>
    </row>
    <row r="6" spans="1:16" ht="22.15" customHeight="1" x14ac:dyDescent="0.4">
      <c r="A6" s="69">
        <v>18</v>
      </c>
      <c r="B6" s="70" t="str">
        <f>IF([1]名簿!C45=0,"",VLOOKUP(A6,[1]名簿!$B$28:$C$63,2,0))</f>
        <v>田代中学校</v>
      </c>
      <c r="C6" s="71">
        <f>D6-TIME(0,10,0)</f>
        <v>0.38541666666666674</v>
      </c>
      <c r="D6" s="72">
        <f>E6-TIME(0,5,0)</f>
        <v>0.39236111111111116</v>
      </c>
      <c r="E6" s="73">
        <f>G6-TIME(0,25,0)</f>
        <v>0.39583333333333337</v>
      </c>
      <c r="F6" s="61" t="s">
        <v>15</v>
      </c>
      <c r="G6" s="71">
        <f>I6-TIME(0,5,0)</f>
        <v>0.41319444444444448</v>
      </c>
      <c r="H6" s="74" t="s">
        <v>20</v>
      </c>
      <c r="I6" s="73">
        <f>K6-TIME(0,12,0)</f>
        <v>0.41666666666666669</v>
      </c>
      <c r="J6" s="61" t="s">
        <v>12</v>
      </c>
      <c r="K6" s="71">
        <f>M6-TIME(0,3,0)</f>
        <v>0.42500000000000004</v>
      </c>
      <c r="L6" s="72">
        <f>G6</f>
        <v>0.41319444444444448</v>
      </c>
      <c r="M6" s="73">
        <f>O5+TIME(0,3,0)</f>
        <v>0.42708333333333337</v>
      </c>
      <c r="N6" s="61" t="s">
        <v>15</v>
      </c>
      <c r="O6" s="75">
        <f>M6+TIME(0,12,0)</f>
        <v>0.43541666666666673</v>
      </c>
    </row>
    <row r="7" spans="1:16" ht="22.15" customHeight="1" x14ac:dyDescent="0.4">
      <c r="A7" s="69">
        <v>19</v>
      </c>
      <c r="B7" s="70" t="str">
        <f>IF([1]名簿!C46=0,"",VLOOKUP(A7,[1]名簿!$B$28:$C$63,2,0))</f>
        <v>嬉野中学校</v>
      </c>
      <c r="C7" s="71">
        <f>D7-TIME(0,10,0)</f>
        <v>0.39583333333333343</v>
      </c>
      <c r="D7" s="72">
        <f>E7-TIME(0,5,0)</f>
        <v>0.40277777777777785</v>
      </c>
      <c r="E7" s="73">
        <f>G7-TIME(0,25,0)</f>
        <v>0.40625000000000006</v>
      </c>
      <c r="F7" s="61" t="s">
        <v>15</v>
      </c>
      <c r="G7" s="71">
        <f>I7-TIME(0,5,0)</f>
        <v>0.42361111111111116</v>
      </c>
      <c r="H7" s="74" t="s">
        <v>21</v>
      </c>
      <c r="I7" s="73">
        <f>K7-TIME(0,12,0)</f>
        <v>0.42708333333333337</v>
      </c>
      <c r="J7" s="61" t="s">
        <v>12</v>
      </c>
      <c r="K7" s="71">
        <f>M7-TIME(0,3,0)</f>
        <v>0.43541666666666673</v>
      </c>
      <c r="L7" s="72">
        <f>G7</f>
        <v>0.42361111111111116</v>
      </c>
      <c r="M7" s="73">
        <f>O6+TIME(0,3,0)</f>
        <v>0.43750000000000006</v>
      </c>
      <c r="N7" s="61" t="s">
        <v>15</v>
      </c>
      <c r="O7" s="75">
        <f>M7+TIME(0,12,0)</f>
        <v>0.44583333333333341</v>
      </c>
    </row>
    <row r="8" spans="1:16" ht="22.15" customHeight="1" x14ac:dyDescent="0.4">
      <c r="A8" s="69">
        <v>20</v>
      </c>
      <c r="B8" s="70" t="str">
        <f>IF([1]名簿!C47=0,"",VLOOKUP(A8,[1]名簿!$B$28:$C$63,2,0))</f>
        <v>唐津第五中学校</v>
      </c>
      <c r="C8" s="71">
        <f>D8-TIME(0,10,0)</f>
        <v>0.40625000000000011</v>
      </c>
      <c r="D8" s="72">
        <f>E8-TIME(0,5,0)</f>
        <v>0.41319444444444453</v>
      </c>
      <c r="E8" s="73">
        <f>G8-TIME(0,25,0)</f>
        <v>0.41666666666666674</v>
      </c>
      <c r="F8" s="61" t="s">
        <v>15</v>
      </c>
      <c r="G8" s="71">
        <f>I8-TIME(0,5,0)</f>
        <v>0.43402777777777785</v>
      </c>
      <c r="H8" s="74" t="s">
        <v>20</v>
      </c>
      <c r="I8" s="73">
        <f>K8-TIME(0,12,0)</f>
        <v>0.43750000000000006</v>
      </c>
      <c r="J8" s="61" t="s">
        <v>12</v>
      </c>
      <c r="K8" s="71">
        <f>M8-TIME(0,3,0)</f>
        <v>0.44583333333333341</v>
      </c>
      <c r="L8" s="72">
        <f>G8</f>
        <v>0.43402777777777785</v>
      </c>
      <c r="M8" s="73">
        <f>O7+TIME(0,3,0)</f>
        <v>0.44791666666666674</v>
      </c>
      <c r="N8" s="61" t="s">
        <v>15</v>
      </c>
      <c r="O8" s="75">
        <f>M8+TIME(0,12,0)</f>
        <v>0.4562500000000001</v>
      </c>
    </row>
    <row r="9" spans="1:16" ht="22.15" customHeight="1" x14ac:dyDescent="0.4">
      <c r="A9" s="69">
        <v>21</v>
      </c>
      <c r="B9" s="70" t="str">
        <f>IF([1]名簿!C48=0,"",VLOOKUP(A9,[1]名簿!$B$28:$C$63,2,0))</f>
        <v>城北中学校</v>
      </c>
      <c r="C9" s="71">
        <f>D9-TIME(0,10,0)</f>
        <v>0.4166666666666668</v>
      </c>
      <c r="D9" s="72">
        <f>E9-TIME(0,5,0)</f>
        <v>0.42361111111111122</v>
      </c>
      <c r="E9" s="73">
        <f>G9-TIME(0,25,0)</f>
        <v>0.42708333333333343</v>
      </c>
      <c r="F9" s="61" t="s">
        <v>15</v>
      </c>
      <c r="G9" s="71">
        <f>I9-TIME(0,5,0)</f>
        <v>0.44444444444444453</v>
      </c>
      <c r="H9" s="74" t="s">
        <v>21</v>
      </c>
      <c r="I9" s="73">
        <f>K9-TIME(0,12,0)</f>
        <v>0.44791666666666674</v>
      </c>
      <c r="J9" s="61" t="s">
        <v>12</v>
      </c>
      <c r="K9" s="71">
        <f>M9-TIME(0,3,0)</f>
        <v>0.4562500000000001</v>
      </c>
      <c r="L9" s="72">
        <f>G9</f>
        <v>0.44444444444444453</v>
      </c>
      <c r="M9" s="73">
        <f>O8+TIME(0,3,0)</f>
        <v>0.45833333333333343</v>
      </c>
      <c r="N9" s="61" t="s">
        <v>15</v>
      </c>
      <c r="O9" s="75">
        <f>M9+TIME(0,12,0)</f>
        <v>0.46666666666666679</v>
      </c>
      <c r="P9" s="86"/>
    </row>
    <row r="10" spans="1:16" ht="22.15" customHeight="1" x14ac:dyDescent="0.4">
      <c r="A10" s="76" t="s">
        <v>18</v>
      </c>
      <c r="B10" s="77"/>
      <c r="C10" s="77"/>
      <c r="D10" s="78">
        <v>18</v>
      </c>
      <c r="E10" s="59" t="s">
        <v>30</v>
      </c>
      <c r="F10" s="59"/>
      <c r="G10" s="59"/>
      <c r="H10" s="59"/>
      <c r="I10" s="79">
        <f>O9</f>
        <v>0.46666666666666679</v>
      </c>
      <c r="J10" s="61" t="s">
        <v>12</v>
      </c>
      <c r="K10" s="79">
        <f>I10+TIME(0,D10,0)</f>
        <v>0.4791666666666668</v>
      </c>
      <c r="L10" s="59"/>
      <c r="M10" s="59"/>
      <c r="N10" s="59"/>
      <c r="O10" s="62"/>
    </row>
    <row r="11" spans="1:16" ht="22.15" customHeight="1" x14ac:dyDescent="0.4">
      <c r="A11" s="69">
        <v>22</v>
      </c>
      <c r="B11" s="70" t="str">
        <f>IF([1]名簿!C49=0,"",VLOOKUP(A11,[1]名簿!$B$28:$C$63,2,0))</f>
        <v>中原中学校</v>
      </c>
      <c r="C11" s="71">
        <f>D11-TIME(0,10,0)</f>
        <v>0.43750000000000017</v>
      </c>
      <c r="D11" s="72">
        <f>E11-TIME(0,5,0)</f>
        <v>0.44444444444444459</v>
      </c>
      <c r="E11" s="73">
        <f>G11-TIME(0,25,0)</f>
        <v>0.4479166666666668</v>
      </c>
      <c r="F11" s="61" t="s">
        <v>15</v>
      </c>
      <c r="G11" s="71">
        <f>I11-TIME(0,5,0)</f>
        <v>0.4652777777777779</v>
      </c>
      <c r="H11" s="74" t="s">
        <v>20</v>
      </c>
      <c r="I11" s="73">
        <f>K11-TIME(0,12,0)</f>
        <v>0.46875000000000011</v>
      </c>
      <c r="J11" s="61" t="s">
        <v>12</v>
      </c>
      <c r="K11" s="71">
        <f>M11-TIME(0,3,0)</f>
        <v>0.47708333333333347</v>
      </c>
      <c r="L11" s="72">
        <f>G11</f>
        <v>0.4652777777777779</v>
      </c>
      <c r="M11" s="73">
        <f>K10</f>
        <v>0.4791666666666668</v>
      </c>
      <c r="N11" s="61" t="s">
        <v>15</v>
      </c>
      <c r="O11" s="75">
        <f>M11+TIME(0,12,0)</f>
        <v>0.48750000000000016</v>
      </c>
    </row>
    <row r="12" spans="1:16" ht="22.15" customHeight="1" x14ac:dyDescent="0.4">
      <c r="A12" s="69">
        <v>23</v>
      </c>
      <c r="B12" s="70" t="str">
        <f>IF([1]名簿!C50=0,"",VLOOKUP(A12,[1]名簿!$B$28:$C$63,2,0))</f>
        <v>城東中学校</v>
      </c>
      <c r="C12" s="71">
        <f>D12-TIME(0,10,0)</f>
        <v>0.44791666666666685</v>
      </c>
      <c r="D12" s="72">
        <f>E12-TIME(0,5,0)</f>
        <v>0.45486111111111127</v>
      </c>
      <c r="E12" s="73">
        <f>G12-TIME(0,25,0)</f>
        <v>0.45833333333333348</v>
      </c>
      <c r="F12" s="61" t="s">
        <v>15</v>
      </c>
      <c r="G12" s="71">
        <f>I12-TIME(0,5,0)</f>
        <v>0.47569444444444459</v>
      </c>
      <c r="H12" s="74" t="s">
        <v>21</v>
      </c>
      <c r="I12" s="73">
        <f>K12-TIME(0,12,0)</f>
        <v>0.4791666666666668</v>
      </c>
      <c r="J12" s="61" t="s">
        <v>12</v>
      </c>
      <c r="K12" s="71">
        <f>M12-TIME(0,3,0)</f>
        <v>0.48750000000000016</v>
      </c>
      <c r="L12" s="72">
        <f>G12</f>
        <v>0.47569444444444459</v>
      </c>
      <c r="M12" s="73">
        <f>O11+TIME(0,3,0)</f>
        <v>0.48958333333333348</v>
      </c>
      <c r="N12" s="61" t="s">
        <v>15</v>
      </c>
      <c r="O12" s="75">
        <f>M12+TIME(0,12,0)</f>
        <v>0.49791666666666684</v>
      </c>
    </row>
    <row r="13" spans="1:16" ht="22.15" customHeight="1" x14ac:dyDescent="0.4">
      <c r="A13" s="69">
        <v>24</v>
      </c>
      <c r="B13" s="70" t="str">
        <f>IF([1]名簿!C51=0,"",VLOOKUP(A13,[1]名簿!$B$28:$C$63,2,0))</f>
        <v>北茂安中学校</v>
      </c>
      <c r="C13" s="71">
        <f>D13-TIME(0,10,0)</f>
        <v>0.45833333333333359</v>
      </c>
      <c r="D13" s="72">
        <f>E13-TIME(0,5,0)</f>
        <v>0.46527777777777801</v>
      </c>
      <c r="E13" s="73">
        <f>G13-TIME(0,25,0)</f>
        <v>0.46875000000000022</v>
      </c>
      <c r="F13" s="61" t="s">
        <v>15</v>
      </c>
      <c r="G13" s="71">
        <f>I13-TIME(0,5,0)</f>
        <v>0.48611111111111133</v>
      </c>
      <c r="H13" s="74" t="s">
        <v>20</v>
      </c>
      <c r="I13" s="73">
        <f>K13-TIME(0,12,0)</f>
        <v>0.48958333333333354</v>
      </c>
      <c r="J13" s="61" t="s">
        <v>12</v>
      </c>
      <c r="K13" s="71">
        <f>M13-TIME(0,3,0)</f>
        <v>0.4979166666666669</v>
      </c>
      <c r="L13" s="72">
        <f>G13</f>
        <v>0.48611111111111133</v>
      </c>
      <c r="M13" s="73">
        <f>O12+TIME(0,3,0)</f>
        <v>0.50000000000000022</v>
      </c>
      <c r="N13" s="61" t="s">
        <v>15</v>
      </c>
      <c r="O13" s="75">
        <f>M13+TIME(0,12,0)</f>
        <v>0.50833333333333353</v>
      </c>
    </row>
    <row r="14" spans="1:16" ht="22.15" customHeight="1" x14ac:dyDescent="0.4">
      <c r="A14" s="69">
        <v>25</v>
      </c>
      <c r="B14" s="70" t="str">
        <f>IF([1]名簿!C52=0,"",VLOOKUP(A14,[1]名簿!$B$28:$C$63,2,0))</f>
        <v>鍋島中学校</v>
      </c>
      <c r="C14" s="71">
        <f>D14-TIME(0,10,0)</f>
        <v>0.46875000000000028</v>
      </c>
      <c r="D14" s="72">
        <f>E14-TIME(0,5,0)</f>
        <v>0.4756944444444447</v>
      </c>
      <c r="E14" s="73">
        <f>G14-TIME(0,25,0)</f>
        <v>0.47916666666666691</v>
      </c>
      <c r="F14" s="61" t="s">
        <v>15</v>
      </c>
      <c r="G14" s="71">
        <f>I14-TIME(0,5,0)</f>
        <v>0.49652777777777801</v>
      </c>
      <c r="H14" s="74" t="s">
        <v>21</v>
      </c>
      <c r="I14" s="73">
        <f>K14-TIME(0,12,0)</f>
        <v>0.50000000000000022</v>
      </c>
      <c r="J14" s="61" t="s">
        <v>12</v>
      </c>
      <c r="K14" s="71">
        <f>M14-TIME(0,3,0)</f>
        <v>0.50833333333333353</v>
      </c>
      <c r="L14" s="72">
        <f>G14</f>
        <v>0.49652777777777801</v>
      </c>
      <c r="M14" s="73">
        <f>O13+TIME(0,3,0)</f>
        <v>0.51041666666666685</v>
      </c>
      <c r="N14" s="61" t="s">
        <v>15</v>
      </c>
      <c r="O14" s="75">
        <f>M14+TIME(0,12,0)</f>
        <v>0.51875000000000016</v>
      </c>
    </row>
    <row r="15" spans="1:16" ht="22.15" customHeight="1" x14ac:dyDescent="0.4">
      <c r="A15" s="69">
        <v>26</v>
      </c>
      <c r="B15" s="70" t="str">
        <f>IF([1]名簿!C53=0,"",VLOOKUP(A15,[1]名簿!$B$28:$C$63,2,0))</f>
        <v>鹿島西部中学校</v>
      </c>
      <c r="C15" s="71">
        <f>D15-TIME(0,10,0)</f>
        <v>0.47916666666666691</v>
      </c>
      <c r="D15" s="72">
        <f>E15-TIME(0,5,0)</f>
        <v>0.48611111111111133</v>
      </c>
      <c r="E15" s="73">
        <f>G15-TIME(0,25,0)</f>
        <v>0.48958333333333354</v>
      </c>
      <c r="F15" s="61" t="s">
        <v>15</v>
      </c>
      <c r="G15" s="71">
        <f>I15-TIME(0,5,0)</f>
        <v>0.50694444444444464</v>
      </c>
      <c r="H15" s="74" t="s">
        <v>20</v>
      </c>
      <c r="I15" s="73">
        <f>K15-TIME(0,12,0)</f>
        <v>0.51041666666666685</v>
      </c>
      <c r="J15" s="61" t="s">
        <v>12</v>
      </c>
      <c r="K15" s="71">
        <f>M15-TIME(0,3,0)</f>
        <v>0.51875000000000016</v>
      </c>
      <c r="L15" s="72">
        <f>G15</f>
        <v>0.50694444444444464</v>
      </c>
      <c r="M15" s="73">
        <f>O14+TIME(0,3,0)</f>
        <v>0.52083333333333348</v>
      </c>
      <c r="N15" s="61" t="s">
        <v>15</v>
      </c>
      <c r="O15" s="75">
        <f>M15+TIME(0,12,0)</f>
        <v>0.52916666666666679</v>
      </c>
      <c r="P15" s="64"/>
    </row>
    <row r="16" spans="1:16" ht="22.15" customHeight="1" x14ac:dyDescent="0.4">
      <c r="A16" s="76" t="s">
        <v>39</v>
      </c>
      <c r="B16" s="77"/>
      <c r="C16" s="77"/>
      <c r="D16" s="78">
        <v>78</v>
      </c>
      <c r="E16" s="59" t="s">
        <v>30</v>
      </c>
      <c r="F16" s="59"/>
      <c r="G16" s="59"/>
      <c r="H16" s="59"/>
      <c r="I16" s="79">
        <f>O15</f>
        <v>0.52916666666666679</v>
      </c>
      <c r="J16" s="61" t="s">
        <v>12</v>
      </c>
      <c r="K16" s="79">
        <f>I16+TIME(0,D16,0)</f>
        <v>0.58333333333333348</v>
      </c>
      <c r="L16" s="59"/>
      <c r="M16" s="59"/>
      <c r="N16" s="59"/>
      <c r="O16" s="62"/>
    </row>
    <row r="17" spans="1:31" ht="22.15" customHeight="1" x14ac:dyDescent="0.4">
      <c r="A17" s="91">
        <v>27</v>
      </c>
      <c r="B17" s="70" t="str">
        <f>IF([1]名簿!C54=0,"",VLOOKUP(A17,[1]名簿!$B$28:$C$63,2,0))</f>
        <v>唐津東中学校</v>
      </c>
      <c r="C17" s="71">
        <f>D17-TIME(0,10,0)</f>
        <v>0.54166666666666685</v>
      </c>
      <c r="D17" s="72">
        <f>E17-TIME(0,5,0)</f>
        <v>0.54861111111111127</v>
      </c>
      <c r="E17" s="73">
        <f>G17-TIME(0,25,0)</f>
        <v>0.55208333333333348</v>
      </c>
      <c r="F17" s="61" t="s">
        <v>15</v>
      </c>
      <c r="G17" s="71">
        <f>I17-TIME(0,5,0)</f>
        <v>0.56944444444444464</v>
      </c>
      <c r="H17" s="74" t="s">
        <v>21</v>
      </c>
      <c r="I17" s="73">
        <f>K17-TIME(0,12,0)</f>
        <v>0.57291666666666685</v>
      </c>
      <c r="J17" s="61" t="s">
        <v>12</v>
      </c>
      <c r="K17" s="71">
        <f>M17-TIME(0,3,0)</f>
        <v>0.58125000000000016</v>
      </c>
      <c r="L17" s="72">
        <f>G17</f>
        <v>0.56944444444444464</v>
      </c>
      <c r="M17" s="73">
        <f>K16</f>
        <v>0.58333333333333348</v>
      </c>
      <c r="N17" s="61" t="s">
        <v>15</v>
      </c>
      <c r="O17" s="75">
        <f>M17+TIME(0,12,0)</f>
        <v>0.59166666666666679</v>
      </c>
    </row>
    <row r="18" spans="1:31" ht="22.15" customHeight="1" x14ac:dyDescent="0.4">
      <c r="A18" s="91">
        <v>28</v>
      </c>
      <c r="B18" s="70" t="str">
        <f>IF([1]名簿!C55=0,"",VLOOKUP(A18,[1]名簿!$B$28:$C$63,2,0))</f>
        <v>金泉中学校</v>
      </c>
      <c r="C18" s="71">
        <f>D18-TIME(0,10,0)</f>
        <v>0.55208333333333348</v>
      </c>
      <c r="D18" s="72">
        <f>E18-TIME(0,5,0)</f>
        <v>0.5590277777777779</v>
      </c>
      <c r="E18" s="73">
        <f>G18-TIME(0,25,0)</f>
        <v>0.56250000000000011</v>
      </c>
      <c r="F18" s="61" t="s">
        <v>15</v>
      </c>
      <c r="G18" s="71">
        <f>I18-TIME(0,5,0)</f>
        <v>0.57986111111111127</v>
      </c>
      <c r="H18" s="74" t="s">
        <v>20</v>
      </c>
      <c r="I18" s="73">
        <f>K18-TIME(0,12,0)</f>
        <v>0.58333333333333348</v>
      </c>
      <c r="J18" s="61" t="s">
        <v>12</v>
      </c>
      <c r="K18" s="71">
        <f>M18-TIME(0,3,0)</f>
        <v>0.59166666666666679</v>
      </c>
      <c r="L18" s="72">
        <f>G18</f>
        <v>0.57986111111111127</v>
      </c>
      <c r="M18" s="73">
        <f>O17+TIME(0,3,0)</f>
        <v>0.59375000000000011</v>
      </c>
      <c r="N18" s="61" t="s">
        <v>15</v>
      </c>
      <c r="O18" s="75">
        <f>M18+TIME(0,12,0)</f>
        <v>0.60208333333333341</v>
      </c>
    </row>
    <row r="19" spans="1:31" ht="22.15" customHeight="1" x14ac:dyDescent="0.4">
      <c r="A19" s="91">
        <v>29</v>
      </c>
      <c r="B19" s="70" t="str">
        <f>IF([1]名簿!C56=0,"",VLOOKUP(A19,[1]名簿!$B$28:$C$63,2,0))</f>
        <v>城南中学校</v>
      </c>
      <c r="C19" s="71">
        <f>D19-TIME(0,10,0)</f>
        <v>0.56250000000000011</v>
      </c>
      <c r="D19" s="72">
        <f>E19-TIME(0,5,0)</f>
        <v>0.56944444444444453</v>
      </c>
      <c r="E19" s="73">
        <f>G19-TIME(0,25,0)</f>
        <v>0.57291666666666674</v>
      </c>
      <c r="F19" s="61" t="s">
        <v>15</v>
      </c>
      <c r="G19" s="71">
        <f>I19-TIME(0,5,0)</f>
        <v>0.5902777777777779</v>
      </c>
      <c r="H19" s="74" t="s">
        <v>21</v>
      </c>
      <c r="I19" s="73">
        <f>K19-TIME(0,12,0)</f>
        <v>0.59375000000000011</v>
      </c>
      <c r="J19" s="61" t="s">
        <v>12</v>
      </c>
      <c r="K19" s="71">
        <f>M19-TIME(0,3,0)</f>
        <v>0.60208333333333341</v>
      </c>
      <c r="L19" s="72">
        <f>G19</f>
        <v>0.5902777777777779</v>
      </c>
      <c r="M19" s="73">
        <f>O18+TIME(0,3,0)</f>
        <v>0.60416666666666674</v>
      </c>
      <c r="N19" s="61" t="s">
        <v>15</v>
      </c>
      <c r="O19" s="75">
        <f>M19+TIME(0,12,0)</f>
        <v>0.61250000000000004</v>
      </c>
    </row>
    <row r="20" spans="1:31" ht="22.15" customHeight="1" x14ac:dyDescent="0.4">
      <c r="A20" s="91">
        <v>30</v>
      </c>
      <c r="B20" s="70" t="str">
        <f>IF([1]名簿!C57=0,"",VLOOKUP(A20,[1]名簿!$B$28:$C$63,2,0))</f>
        <v>鳥栖西中学校</v>
      </c>
      <c r="C20" s="71">
        <f>D20-TIME(0,10,0)</f>
        <v>0.57291666666666674</v>
      </c>
      <c r="D20" s="72">
        <f>E20-TIME(0,5,0)</f>
        <v>0.57986111111111116</v>
      </c>
      <c r="E20" s="73">
        <f>G20-TIME(0,25,0)</f>
        <v>0.58333333333333337</v>
      </c>
      <c r="F20" s="61" t="s">
        <v>15</v>
      </c>
      <c r="G20" s="71">
        <f>I20-TIME(0,5,0)</f>
        <v>0.60069444444444453</v>
      </c>
      <c r="H20" s="74" t="s">
        <v>20</v>
      </c>
      <c r="I20" s="73">
        <f>K20-TIME(0,12,0)</f>
        <v>0.60416666666666674</v>
      </c>
      <c r="J20" s="61" t="s">
        <v>12</v>
      </c>
      <c r="K20" s="71">
        <f>M20-TIME(0,3,0)</f>
        <v>0.61250000000000004</v>
      </c>
      <c r="L20" s="72">
        <f>G20</f>
        <v>0.60069444444444453</v>
      </c>
      <c r="M20" s="73">
        <f>O19+TIME(0,3,0)</f>
        <v>0.61458333333333337</v>
      </c>
      <c r="N20" s="61" t="s">
        <v>15</v>
      </c>
      <c r="O20" s="75">
        <f>M20+TIME(0,12,0)</f>
        <v>0.62291666666666667</v>
      </c>
    </row>
    <row r="21" spans="1:31" ht="22.15" customHeight="1" x14ac:dyDescent="0.4">
      <c r="A21" s="91">
        <v>31</v>
      </c>
      <c r="B21" s="70" t="str">
        <f>IF([1]名簿!C58=0,"",VLOOKUP(A21,[1]名簿!$B$28:$C$63,2,0))</f>
        <v>小城中学校</v>
      </c>
      <c r="C21" s="71">
        <f>D21-TIME(0,10,0)</f>
        <v>0.58333333333333337</v>
      </c>
      <c r="D21" s="72">
        <f>E21-TIME(0,5,0)</f>
        <v>0.59027777777777779</v>
      </c>
      <c r="E21" s="73">
        <f>G21-TIME(0,25,0)</f>
        <v>0.59375</v>
      </c>
      <c r="F21" s="61" t="s">
        <v>15</v>
      </c>
      <c r="G21" s="71">
        <f>I21-TIME(0,5,0)</f>
        <v>0.61111111111111116</v>
      </c>
      <c r="H21" s="74" t="s">
        <v>21</v>
      </c>
      <c r="I21" s="73">
        <f>K21-TIME(0,12,0)</f>
        <v>0.61458333333333337</v>
      </c>
      <c r="J21" s="61" t="s">
        <v>12</v>
      </c>
      <c r="K21" s="71">
        <f>M21-TIME(0,3,0)</f>
        <v>0.62291666666666667</v>
      </c>
      <c r="L21" s="72">
        <f>G21</f>
        <v>0.61111111111111116</v>
      </c>
      <c r="M21" s="73">
        <f>O20+TIME(0,3,0)</f>
        <v>0.625</v>
      </c>
      <c r="N21" s="61" t="s">
        <v>15</v>
      </c>
      <c r="O21" s="75">
        <f>M21+TIME(0,12,0)</f>
        <v>0.6333333333333333</v>
      </c>
      <c r="P21" s="64"/>
    </row>
    <row r="22" spans="1:31" ht="22.15" customHeight="1" x14ac:dyDescent="0.4">
      <c r="A22" s="76" t="s">
        <v>18</v>
      </c>
      <c r="B22" s="77"/>
      <c r="C22" s="77"/>
      <c r="D22" s="78">
        <v>18</v>
      </c>
      <c r="E22" s="59" t="s">
        <v>30</v>
      </c>
      <c r="F22" s="59"/>
      <c r="G22" s="59"/>
      <c r="H22" s="59"/>
      <c r="I22" s="79">
        <f>O21</f>
        <v>0.6333333333333333</v>
      </c>
      <c r="J22" s="61" t="s">
        <v>12</v>
      </c>
      <c r="K22" s="79">
        <f>I22+TIME(0,D22,0)</f>
        <v>0.64583333333333326</v>
      </c>
      <c r="L22" s="59"/>
      <c r="M22" s="59"/>
      <c r="N22" s="59"/>
      <c r="O22" s="62"/>
    </row>
    <row r="23" spans="1:31" ht="22.15" customHeight="1" x14ac:dyDescent="0.4">
      <c r="A23" s="65" t="s">
        <v>40</v>
      </c>
      <c r="B23" s="66"/>
      <c r="C23" s="67" t="s">
        <v>41</v>
      </c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8"/>
    </row>
    <row r="24" spans="1:31" ht="22.15" customHeight="1" x14ac:dyDescent="0.4">
      <c r="A24" s="92">
        <v>1</v>
      </c>
      <c r="B24" s="70" t="s">
        <v>42</v>
      </c>
      <c r="C24" s="71">
        <f>D24-TIME(0,10,0)</f>
        <v>0.60416666666666663</v>
      </c>
      <c r="D24" s="72">
        <f>E24-TIME(0,5,0)</f>
        <v>0.61111111111111105</v>
      </c>
      <c r="E24" s="73">
        <f>G24-TIME(0,25,0)</f>
        <v>0.61458333333333326</v>
      </c>
      <c r="F24" s="61" t="s">
        <v>15</v>
      </c>
      <c r="G24" s="71">
        <f>I24-TIME(0,5,0)</f>
        <v>0.63194444444444442</v>
      </c>
      <c r="H24" s="74" t="s">
        <v>17</v>
      </c>
      <c r="I24" s="73">
        <f>K24-TIME(0,12,0)</f>
        <v>0.63541666666666663</v>
      </c>
      <c r="J24" s="61" t="s">
        <v>12</v>
      </c>
      <c r="K24" s="71">
        <f>M24-TIME(0,3,0)</f>
        <v>0.64374999999999993</v>
      </c>
      <c r="L24" s="72">
        <f>G24</f>
        <v>0.63194444444444442</v>
      </c>
      <c r="M24" s="73">
        <f>K22</f>
        <v>0.64583333333333326</v>
      </c>
      <c r="N24" s="61" t="s">
        <v>15</v>
      </c>
      <c r="O24" s="75">
        <f>M24+TIME(0,12,0)</f>
        <v>0.65416666666666656</v>
      </c>
    </row>
    <row r="25" spans="1:31" ht="22.15" customHeight="1" x14ac:dyDescent="0.4">
      <c r="A25" s="93" t="s">
        <v>43</v>
      </c>
      <c r="B25" s="94"/>
      <c r="C25" s="67" t="s">
        <v>41</v>
      </c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8"/>
      <c r="Q25" s="87"/>
      <c r="R25" s="88"/>
      <c r="S25" s="89"/>
      <c r="T25" s="89"/>
      <c r="U25" s="89"/>
      <c r="V25" s="90"/>
      <c r="W25" s="89"/>
      <c r="X25" s="90"/>
      <c r="Y25" s="89"/>
      <c r="Z25" s="90"/>
      <c r="AA25" s="89"/>
      <c r="AB25" s="89"/>
      <c r="AC25" s="89"/>
      <c r="AD25" s="90"/>
      <c r="AE25" s="89"/>
    </row>
    <row r="26" spans="1:31" ht="22.15" customHeight="1" x14ac:dyDescent="0.4">
      <c r="A26" s="69">
        <v>1</v>
      </c>
      <c r="B26" s="95" t="str">
        <f>VLOOKUP($A26,[1]名簿!$B$70:$C$72,2,0)</f>
        <v>佐賀市民吹奏楽団</v>
      </c>
      <c r="C26" s="71">
        <f>D26-TIME(0,10,0)</f>
        <v>0.61458333333333326</v>
      </c>
      <c r="D26" s="72">
        <f>E26-TIME(0,5,0)</f>
        <v>0.62152777777777768</v>
      </c>
      <c r="E26" s="73">
        <f>G26-TIME(0,25,0)</f>
        <v>0.62499999999999989</v>
      </c>
      <c r="F26" s="61" t="s">
        <v>15</v>
      </c>
      <c r="G26" s="71">
        <f>I26-TIME(0,5,0)</f>
        <v>0.64236111111111105</v>
      </c>
      <c r="H26" s="74" t="s">
        <v>16</v>
      </c>
      <c r="I26" s="73">
        <f>K26-TIME(0,12,0)</f>
        <v>0.64583333333333326</v>
      </c>
      <c r="J26" s="61" t="s">
        <v>12</v>
      </c>
      <c r="K26" s="71">
        <f>M26-TIME(0,3,0)</f>
        <v>0.65416666666666656</v>
      </c>
      <c r="L26" s="72">
        <f>G26</f>
        <v>0.64236111111111105</v>
      </c>
      <c r="M26" s="73">
        <f>O24+TIME(0,3,0)</f>
        <v>0.65624999999999989</v>
      </c>
      <c r="N26" s="61" t="s">
        <v>15</v>
      </c>
      <c r="O26" s="75">
        <f>M26+TIME(0,12,0)</f>
        <v>0.66458333333333319</v>
      </c>
      <c r="Q26" s="87"/>
      <c r="R26" s="88"/>
      <c r="S26" s="89"/>
      <c r="T26" s="89"/>
      <c r="U26" s="89"/>
      <c r="V26" s="90"/>
      <c r="W26" s="89"/>
      <c r="X26" s="90"/>
      <c r="Y26" s="89"/>
      <c r="Z26" s="90"/>
      <c r="AA26" s="89"/>
      <c r="AB26" s="89"/>
      <c r="AC26" s="89"/>
      <c r="AD26" s="90"/>
      <c r="AE26" s="89"/>
    </row>
    <row r="27" spans="1:31" ht="22.15" customHeight="1" x14ac:dyDescent="0.4">
      <c r="A27" s="69">
        <v>2</v>
      </c>
      <c r="B27" s="95" t="str">
        <f>VLOOKUP($A27,[1]名簿!$B$70:$C$72,2,0)</f>
        <v>みささぎ吹奏楽団</v>
      </c>
      <c r="C27" s="71">
        <f>D27-TIME(0,10,0)</f>
        <v>0.62499999999999989</v>
      </c>
      <c r="D27" s="72">
        <f>E27-TIME(0,5,0)</f>
        <v>0.63194444444444431</v>
      </c>
      <c r="E27" s="73">
        <f>G27-TIME(0,25,0)</f>
        <v>0.63541666666666652</v>
      </c>
      <c r="F27" s="61" t="s">
        <v>15</v>
      </c>
      <c r="G27" s="71">
        <f>I27-TIME(0,5,0)</f>
        <v>0.65277777777777768</v>
      </c>
      <c r="H27" s="74" t="s">
        <v>17</v>
      </c>
      <c r="I27" s="73">
        <f>K27-TIME(0,12,0)</f>
        <v>0.65624999999999989</v>
      </c>
      <c r="J27" s="61" t="s">
        <v>12</v>
      </c>
      <c r="K27" s="71">
        <f>M27-TIME(0,3,0)</f>
        <v>0.66458333333333319</v>
      </c>
      <c r="L27" s="72">
        <f>G27</f>
        <v>0.65277777777777768</v>
      </c>
      <c r="M27" s="73">
        <f>O26+TIME(0,3,0)</f>
        <v>0.66666666666666652</v>
      </c>
      <c r="N27" s="61" t="s">
        <v>15</v>
      </c>
      <c r="O27" s="75">
        <f>M27+TIME(0,12,0)</f>
        <v>0.67499999999999982</v>
      </c>
      <c r="P27" s="86"/>
      <c r="Q27" s="87"/>
      <c r="R27" s="88"/>
      <c r="S27" s="89"/>
      <c r="T27" s="89"/>
      <c r="U27" s="89"/>
      <c r="V27" s="90"/>
      <c r="W27" s="89"/>
      <c r="X27" s="90"/>
      <c r="Y27" s="89"/>
      <c r="Z27" s="90"/>
      <c r="AA27" s="89"/>
      <c r="AB27" s="89"/>
      <c r="AC27" s="89"/>
      <c r="AD27" s="90"/>
      <c r="AE27" s="89"/>
    </row>
    <row r="28" spans="1:31" ht="22.15" customHeight="1" x14ac:dyDescent="0.4">
      <c r="A28" s="69">
        <v>3</v>
      </c>
      <c r="B28" s="95" t="str">
        <f>VLOOKUP($A28,[1]名簿!$B$70:$C$72,2,0)</f>
        <v>嬉野市民吹奏楽団</v>
      </c>
      <c r="C28" s="71">
        <f>D28-TIME(0,10,0)</f>
        <v>0.63541666666666652</v>
      </c>
      <c r="D28" s="72">
        <f>E28-TIME(0,5,0)</f>
        <v>0.64236111111111094</v>
      </c>
      <c r="E28" s="73">
        <f>G28-TIME(0,25,0)</f>
        <v>0.64583333333333315</v>
      </c>
      <c r="F28" s="61" t="s">
        <v>15</v>
      </c>
      <c r="G28" s="71">
        <f>I28-TIME(0,5,0)</f>
        <v>0.66319444444444431</v>
      </c>
      <c r="H28" s="74" t="s">
        <v>21</v>
      </c>
      <c r="I28" s="73">
        <f>K28-TIME(0,12,0)</f>
        <v>0.66666666666666652</v>
      </c>
      <c r="J28" s="61" t="s">
        <v>12</v>
      </c>
      <c r="K28" s="71">
        <f>M28-TIME(0,3,0)</f>
        <v>0.67499999999999982</v>
      </c>
      <c r="L28" s="72">
        <f>G28</f>
        <v>0.66319444444444431</v>
      </c>
      <c r="M28" s="73">
        <f>O27+TIME(0,3,0)</f>
        <v>0.67708333333333315</v>
      </c>
      <c r="N28" s="61" t="s">
        <v>15</v>
      </c>
      <c r="O28" s="75">
        <f>M28+TIME(0,12,0)</f>
        <v>0.68541666666666645</v>
      </c>
      <c r="P28" s="86"/>
      <c r="Q28" s="87"/>
      <c r="R28" s="88"/>
      <c r="S28" s="89"/>
      <c r="T28" s="89"/>
      <c r="U28" s="89"/>
      <c r="V28" s="90"/>
      <c r="W28" s="89"/>
      <c r="X28" s="90"/>
      <c r="Y28" s="89"/>
      <c r="Z28" s="90"/>
      <c r="AA28" s="89"/>
      <c r="AB28" s="89"/>
      <c r="AC28" s="89"/>
      <c r="AD28" s="90"/>
      <c r="AE28" s="89"/>
    </row>
    <row r="29" spans="1:31" ht="22.15" customHeight="1" thickBot="1" x14ac:dyDescent="0.45">
      <c r="A29" s="80" t="s">
        <v>23</v>
      </c>
      <c r="B29" s="81"/>
      <c r="C29" s="81"/>
      <c r="D29" s="81"/>
      <c r="E29" s="81"/>
      <c r="F29" s="81"/>
      <c r="G29" s="81"/>
      <c r="H29" s="82"/>
      <c r="I29" s="83">
        <f>O28+TIME(0,53,0)</f>
        <v>0.72222222222222199</v>
      </c>
      <c r="J29" s="84"/>
      <c r="K29" s="83"/>
      <c r="L29" s="82"/>
      <c r="M29" s="82"/>
      <c r="N29" s="82"/>
      <c r="O29" s="85"/>
      <c r="Q29" s="87"/>
      <c r="R29" s="88"/>
      <c r="S29" s="89"/>
      <c r="T29" s="89"/>
      <c r="U29" s="89"/>
      <c r="V29" s="90"/>
      <c r="W29" s="89"/>
      <c r="X29" s="90"/>
      <c r="Y29" s="89"/>
      <c r="Z29" s="90"/>
      <c r="AA29" s="89"/>
      <c r="AB29" s="89"/>
      <c r="AC29" s="89"/>
      <c r="AD29" s="90"/>
      <c r="AE29" s="89"/>
    </row>
    <row r="30" spans="1:31" ht="22.15" customHeight="1" x14ac:dyDescent="0.4">
      <c r="B30" s="48" t="s">
        <v>44</v>
      </c>
      <c r="E30" s="86">
        <v>0.56944444444444442</v>
      </c>
    </row>
  </sheetData>
  <mergeCells count="15">
    <mergeCell ref="A29:G29"/>
    <mergeCell ref="A10:C10"/>
    <mergeCell ref="A16:C16"/>
    <mergeCell ref="A22:C22"/>
    <mergeCell ref="A23:B23"/>
    <mergeCell ref="C23:O23"/>
    <mergeCell ref="A25:B25"/>
    <mergeCell ref="C25:O25"/>
    <mergeCell ref="L1:O1"/>
    <mergeCell ref="E2:G2"/>
    <mergeCell ref="I2:K2"/>
    <mergeCell ref="M2:O2"/>
    <mergeCell ref="A3:G3"/>
    <mergeCell ref="A4:B4"/>
    <mergeCell ref="C4:O4"/>
  </mergeCells>
  <phoneticPr fontId="3"/>
  <printOptions horizontalCentered="1"/>
  <pageMargins left="0.59055118110236227" right="0.78740157480314965" top="0.98425196850393704" bottom="0.98425196850393704" header="0.51181102362204722" footer="0.51181102362204722"/>
  <pageSetup paperSize="9" scale="80" orientation="portrait" errors="blank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38B6A9-072B-4816-9FB4-0736BD47BC18}">
  <sheetPr codeName="Sheet34"/>
  <dimension ref="A1:AE40"/>
  <sheetViews>
    <sheetView tabSelected="1" workbookViewId="0">
      <selection activeCell="Q13" sqref="Q13"/>
    </sheetView>
  </sheetViews>
  <sheetFormatPr defaultRowHeight="22.15" customHeight="1" x14ac:dyDescent="0.4"/>
  <cols>
    <col min="1" max="1" width="3.75" style="2" customWidth="1"/>
    <col min="2" max="2" width="19" style="2" customWidth="1"/>
    <col min="3" max="5" width="7.125" style="2" customWidth="1"/>
    <col min="6" max="6" width="3.125" style="2" bestFit="1" customWidth="1"/>
    <col min="7" max="7" width="7.125" style="2" customWidth="1"/>
    <col min="8" max="8" width="4.75" style="2" customWidth="1"/>
    <col min="9" max="9" width="7.125" style="2" customWidth="1"/>
    <col min="10" max="10" width="3.125" style="2" bestFit="1" customWidth="1"/>
    <col min="11" max="13" width="7.125" style="2" customWidth="1"/>
    <col min="14" max="14" width="3.125" style="2" bestFit="1" customWidth="1"/>
    <col min="15" max="15" width="7.125" style="2" customWidth="1"/>
    <col min="16" max="16" width="9" style="2" customWidth="1"/>
    <col min="17" max="256" width="9" style="2"/>
    <col min="257" max="257" width="3.75" style="2" customWidth="1"/>
    <col min="258" max="258" width="19" style="2" customWidth="1"/>
    <col min="259" max="261" width="7.125" style="2" customWidth="1"/>
    <col min="262" max="262" width="3.125" style="2" bestFit="1" customWidth="1"/>
    <col min="263" max="263" width="7.125" style="2" customWidth="1"/>
    <col min="264" max="264" width="4.75" style="2" customWidth="1"/>
    <col min="265" max="265" width="7.125" style="2" customWidth="1"/>
    <col min="266" max="266" width="3.125" style="2" bestFit="1" customWidth="1"/>
    <col min="267" max="269" width="7.125" style="2" customWidth="1"/>
    <col min="270" max="270" width="3.125" style="2" bestFit="1" customWidth="1"/>
    <col min="271" max="271" width="7.125" style="2" customWidth="1"/>
    <col min="272" max="512" width="9" style="2"/>
    <col min="513" max="513" width="3.75" style="2" customWidth="1"/>
    <col min="514" max="514" width="19" style="2" customWidth="1"/>
    <col min="515" max="517" width="7.125" style="2" customWidth="1"/>
    <col min="518" max="518" width="3.125" style="2" bestFit="1" customWidth="1"/>
    <col min="519" max="519" width="7.125" style="2" customWidth="1"/>
    <col min="520" max="520" width="4.75" style="2" customWidth="1"/>
    <col min="521" max="521" width="7.125" style="2" customWidth="1"/>
    <col min="522" max="522" width="3.125" style="2" bestFit="1" customWidth="1"/>
    <col min="523" max="525" width="7.125" style="2" customWidth="1"/>
    <col min="526" max="526" width="3.125" style="2" bestFit="1" customWidth="1"/>
    <col min="527" max="527" width="7.125" style="2" customWidth="1"/>
    <col min="528" max="768" width="9" style="2"/>
    <col min="769" max="769" width="3.75" style="2" customWidth="1"/>
    <col min="770" max="770" width="19" style="2" customWidth="1"/>
    <col min="771" max="773" width="7.125" style="2" customWidth="1"/>
    <col min="774" max="774" width="3.125" style="2" bestFit="1" customWidth="1"/>
    <col min="775" max="775" width="7.125" style="2" customWidth="1"/>
    <col min="776" max="776" width="4.75" style="2" customWidth="1"/>
    <col min="777" max="777" width="7.125" style="2" customWidth="1"/>
    <col min="778" max="778" width="3.125" style="2" bestFit="1" customWidth="1"/>
    <col min="779" max="781" width="7.125" style="2" customWidth="1"/>
    <col min="782" max="782" width="3.125" style="2" bestFit="1" customWidth="1"/>
    <col min="783" max="783" width="7.125" style="2" customWidth="1"/>
    <col min="784" max="1024" width="9" style="2"/>
    <col min="1025" max="1025" width="3.75" style="2" customWidth="1"/>
    <col min="1026" max="1026" width="19" style="2" customWidth="1"/>
    <col min="1027" max="1029" width="7.125" style="2" customWidth="1"/>
    <col min="1030" max="1030" width="3.125" style="2" bestFit="1" customWidth="1"/>
    <col min="1031" max="1031" width="7.125" style="2" customWidth="1"/>
    <col min="1032" max="1032" width="4.75" style="2" customWidth="1"/>
    <col min="1033" max="1033" width="7.125" style="2" customWidth="1"/>
    <col min="1034" max="1034" width="3.125" style="2" bestFit="1" customWidth="1"/>
    <col min="1035" max="1037" width="7.125" style="2" customWidth="1"/>
    <col min="1038" max="1038" width="3.125" style="2" bestFit="1" customWidth="1"/>
    <col min="1039" max="1039" width="7.125" style="2" customWidth="1"/>
    <col min="1040" max="1280" width="9" style="2"/>
    <col min="1281" max="1281" width="3.75" style="2" customWidth="1"/>
    <col min="1282" max="1282" width="19" style="2" customWidth="1"/>
    <col min="1283" max="1285" width="7.125" style="2" customWidth="1"/>
    <col min="1286" max="1286" width="3.125" style="2" bestFit="1" customWidth="1"/>
    <col min="1287" max="1287" width="7.125" style="2" customWidth="1"/>
    <col min="1288" max="1288" width="4.75" style="2" customWidth="1"/>
    <col min="1289" max="1289" width="7.125" style="2" customWidth="1"/>
    <col min="1290" max="1290" width="3.125" style="2" bestFit="1" customWidth="1"/>
    <col min="1291" max="1293" width="7.125" style="2" customWidth="1"/>
    <col min="1294" max="1294" width="3.125" style="2" bestFit="1" customWidth="1"/>
    <col min="1295" max="1295" width="7.125" style="2" customWidth="1"/>
    <col min="1296" max="1536" width="9" style="2"/>
    <col min="1537" max="1537" width="3.75" style="2" customWidth="1"/>
    <col min="1538" max="1538" width="19" style="2" customWidth="1"/>
    <col min="1539" max="1541" width="7.125" style="2" customWidth="1"/>
    <col min="1542" max="1542" width="3.125" style="2" bestFit="1" customWidth="1"/>
    <col min="1543" max="1543" width="7.125" style="2" customWidth="1"/>
    <col min="1544" max="1544" width="4.75" style="2" customWidth="1"/>
    <col min="1545" max="1545" width="7.125" style="2" customWidth="1"/>
    <col min="1546" max="1546" width="3.125" style="2" bestFit="1" customWidth="1"/>
    <col min="1547" max="1549" width="7.125" style="2" customWidth="1"/>
    <col min="1550" max="1550" width="3.125" style="2" bestFit="1" customWidth="1"/>
    <col min="1551" max="1551" width="7.125" style="2" customWidth="1"/>
    <col min="1552" max="1792" width="9" style="2"/>
    <col min="1793" max="1793" width="3.75" style="2" customWidth="1"/>
    <col min="1794" max="1794" width="19" style="2" customWidth="1"/>
    <col min="1795" max="1797" width="7.125" style="2" customWidth="1"/>
    <col min="1798" max="1798" width="3.125" style="2" bestFit="1" customWidth="1"/>
    <col min="1799" max="1799" width="7.125" style="2" customWidth="1"/>
    <col min="1800" max="1800" width="4.75" style="2" customWidth="1"/>
    <col min="1801" max="1801" width="7.125" style="2" customWidth="1"/>
    <col min="1802" max="1802" width="3.125" style="2" bestFit="1" customWidth="1"/>
    <col min="1803" max="1805" width="7.125" style="2" customWidth="1"/>
    <col min="1806" max="1806" width="3.125" style="2" bestFit="1" customWidth="1"/>
    <col min="1807" max="1807" width="7.125" style="2" customWidth="1"/>
    <col min="1808" max="2048" width="9" style="2"/>
    <col min="2049" max="2049" width="3.75" style="2" customWidth="1"/>
    <col min="2050" max="2050" width="19" style="2" customWidth="1"/>
    <col min="2051" max="2053" width="7.125" style="2" customWidth="1"/>
    <col min="2054" max="2054" width="3.125" style="2" bestFit="1" customWidth="1"/>
    <col min="2055" max="2055" width="7.125" style="2" customWidth="1"/>
    <col min="2056" max="2056" width="4.75" style="2" customWidth="1"/>
    <col min="2057" max="2057" width="7.125" style="2" customWidth="1"/>
    <col min="2058" max="2058" width="3.125" style="2" bestFit="1" customWidth="1"/>
    <col min="2059" max="2061" width="7.125" style="2" customWidth="1"/>
    <col min="2062" max="2062" width="3.125" style="2" bestFit="1" customWidth="1"/>
    <col min="2063" max="2063" width="7.125" style="2" customWidth="1"/>
    <col min="2064" max="2304" width="9" style="2"/>
    <col min="2305" max="2305" width="3.75" style="2" customWidth="1"/>
    <col min="2306" max="2306" width="19" style="2" customWidth="1"/>
    <col min="2307" max="2309" width="7.125" style="2" customWidth="1"/>
    <col min="2310" max="2310" width="3.125" style="2" bestFit="1" customWidth="1"/>
    <col min="2311" max="2311" width="7.125" style="2" customWidth="1"/>
    <col min="2312" max="2312" width="4.75" style="2" customWidth="1"/>
    <col min="2313" max="2313" width="7.125" style="2" customWidth="1"/>
    <col min="2314" max="2314" width="3.125" style="2" bestFit="1" customWidth="1"/>
    <col min="2315" max="2317" width="7.125" style="2" customWidth="1"/>
    <col min="2318" max="2318" width="3.125" style="2" bestFit="1" customWidth="1"/>
    <col min="2319" max="2319" width="7.125" style="2" customWidth="1"/>
    <col min="2320" max="2560" width="9" style="2"/>
    <col min="2561" max="2561" width="3.75" style="2" customWidth="1"/>
    <col min="2562" max="2562" width="19" style="2" customWidth="1"/>
    <col min="2563" max="2565" width="7.125" style="2" customWidth="1"/>
    <col min="2566" max="2566" width="3.125" style="2" bestFit="1" customWidth="1"/>
    <col min="2567" max="2567" width="7.125" style="2" customWidth="1"/>
    <col min="2568" max="2568" width="4.75" style="2" customWidth="1"/>
    <col min="2569" max="2569" width="7.125" style="2" customWidth="1"/>
    <col min="2570" max="2570" width="3.125" style="2" bestFit="1" customWidth="1"/>
    <col min="2571" max="2573" width="7.125" style="2" customWidth="1"/>
    <col min="2574" max="2574" width="3.125" style="2" bestFit="1" customWidth="1"/>
    <col min="2575" max="2575" width="7.125" style="2" customWidth="1"/>
    <col min="2576" max="2816" width="9" style="2"/>
    <col min="2817" max="2817" width="3.75" style="2" customWidth="1"/>
    <col min="2818" max="2818" width="19" style="2" customWidth="1"/>
    <col min="2819" max="2821" width="7.125" style="2" customWidth="1"/>
    <col min="2822" max="2822" width="3.125" style="2" bestFit="1" customWidth="1"/>
    <col min="2823" max="2823" width="7.125" style="2" customWidth="1"/>
    <col min="2824" max="2824" width="4.75" style="2" customWidth="1"/>
    <col min="2825" max="2825" width="7.125" style="2" customWidth="1"/>
    <col min="2826" max="2826" width="3.125" style="2" bestFit="1" customWidth="1"/>
    <col min="2827" max="2829" width="7.125" style="2" customWidth="1"/>
    <col min="2830" max="2830" width="3.125" style="2" bestFit="1" customWidth="1"/>
    <col min="2831" max="2831" width="7.125" style="2" customWidth="1"/>
    <col min="2832" max="3072" width="9" style="2"/>
    <col min="3073" max="3073" width="3.75" style="2" customWidth="1"/>
    <col min="3074" max="3074" width="19" style="2" customWidth="1"/>
    <col min="3075" max="3077" width="7.125" style="2" customWidth="1"/>
    <col min="3078" max="3078" width="3.125" style="2" bestFit="1" customWidth="1"/>
    <col min="3079" max="3079" width="7.125" style="2" customWidth="1"/>
    <col min="3080" max="3080" width="4.75" style="2" customWidth="1"/>
    <col min="3081" max="3081" width="7.125" style="2" customWidth="1"/>
    <col min="3082" max="3082" width="3.125" style="2" bestFit="1" customWidth="1"/>
    <col min="3083" max="3085" width="7.125" style="2" customWidth="1"/>
    <col min="3086" max="3086" width="3.125" style="2" bestFit="1" customWidth="1"/>
    <col min="3087" max="3087" width="7.125" style="2" customWidth="1"/>
    <col min="3088" max="3328" width="9" style="2"/>
    <col min="3329" max="3329" width="3.75" style="2" customWidth="1"/>
    <col min="3330" max="3330" width="19" style="2" customWidth="1"/>
    <col min="3331" max="3333" width="7.125" style="2" customWidth="1"/>
    <col min="3334" max="3334" width="3.125" style="2" bestFit="1" customWidth="1"/>
    <col min="3335" max="3335" width="7.125" style="2" customWidth="1"/>
    <col min="3336" max="3336" width="4.75" style="2" customWidth="1"/>
    <col min="3337" max="3337" width="7.125" style="2" customWidth="1"/>
    <col min="3338" max="3338" width="3.125" style="2" bestFit="1" customWidth="1"/>
    <col min="3339" max="3341" width="7.125" style="2" customWidth="1"/>
    <col min="3342" max="3342" width="3.125" style="2" bestFit="1" customWidth="1"/>
    <col min="3343" max="3343" width="7.125" style="2" customWidth="1"/>
    <col min="3344" max="3584" width="9" style="2"/>
    <col min="3585" max="3585" width="3.75" style="2" customWidth="1"/>
    <col min="3586" max="3586" width="19" style="2" customWidth="1"/>
    <col min="3587" max="3589" width="7.125" style="2" customWidth="1"/>
    <col min="3590" max="3590" width="3.125" style="2" bestFit="1" customWidth="1"/>
    <col min="3591" max="3591" width="7.125" style="2" customWidth="1"/>
    <col min="3592" max="3592" width="4.75" style="2" customWidth="1"/>
    <col min="3593" max="3593" width="7.125" style="2" customWidth="1"/>
    <col min="3594" max="3594" width="3.125" style="2" bestFit="1" customWidth="1"/>
    <col min="3595" max="3597" width="7.125" style="2" customWidth="1"/>
    <col min="3598" max="3598" width="3.125" style="2" bestFit="1" customWidth="1"/>
    <col min="3599" max="3599" width="7.125" style="2" customWidth="1"/>
    <col min="3600" max="3840" width="9" style="2"/>
    <col min="3841" max="3841" width="3.75" style="2" customWidth="1"/>
    <col min="3842" max="3842" width="19" style="2" customWidth="1"/>
    <col min="3843" max="3845" width="7.125" style="2" customWidth="1"/>
    <col min="3846" max="3846" width="3.125" style="2" bestFit="1" customWidth="1"/>
    <col min="3847" max="3847" width="7.125" style="2" customWidth="1"/>
    <col min="3848" max="3848" width="4.75" style="2" customWidth="1"/>
    <col min="3849" max="3849" width="7.125" style="2" customWidth="1"/>
    <col min="3850" max="3850" width="3.125" style="2" bestFit="1" customWidth="1"/>
    <col min="3851" max="3853" width="7.125" style="2" customWidth="1"/>
    <col min="3854" max="3854" width="3.125" style="2" bestFit="1" customWidth="1"/>
    <col min="3855" max="3855" width="7.125" style="2" customWidth="1"/>
    <col min="3856" max="4096" width="9" style="2"/>
    <col min="4097" max="4097" width="3.75" style="2" customWidth="1"/>
    <col min="4098" max="4098" width="19" style="2" customWidth="1"/>
    <col min="4099" max="4101" width="7.125" style="2" customWidth="1"/>
    <col min="4102" max="4102" width="3.125" style="2" bestFit="1" customWidth="1"/>
    <col min="4103" max="4103" width="7.125" style="2" customWidth="1"/>
    <col min="4104" max="4104" width="4.75" style="2" customWidth="1"/>
    <col min="4105" max="4105" width="7.125" style="2" customWidth="1"/>
    <col min="4106" max="4106" width="3.125" style="2" bestFit="1" customWidth="1"/>
    <col min="4107" max="4109" width="7.125" style="2" customWidth="1"/>
    <col min="4110" max="4110" width="3.125" style="2" bestFit="1" customWidth="1"/>
    <col min="4111" max="4111" width="7.125" style="2" customWidth="1"/>
    <col min="4112" max="4352" width="9" style="2"/>
    <col min="4353" max="4353" width="3.75" style="2" customWidth="1"/>
    <col min="4354" max="4354" width="19" style="2" customWidth="1"/>
    <col min="4355" max="4357" width="7.125" style="2" customWidth="1"/>
    <col min="4358" max="4358" width="3.125" style="2" bestFit="1" customWidth="1"/>
    <col min="4359" max="4359" width="7.125" style="2" customWidth="1"/>
    <col min="4360" max="4360" width="4.75" style="2" customWidth="1"/>
    <col min="4361" max="4361" width="7.125" style="2" customWidth="1"/>
    <col min="4362" max="4362" width="3.125" style="2" bestFit="1" customWidth="1"/>
    <col min="4363" max="4365" width="7.125" style="2" customWidth="1"/>
    <col min="4366" max="4366" width="3.125" style="2" bestFit="1" customWidth="1"/>
    <col min="4367" max="4367" width="7.125" style="2" customWidth="1"/>
    <col min="4368" max="4608" width="9" style="2"/>
    <col min="4609" max="4609" width="3.75" style="2" customWidth="1"/>
    <col min="4610" max="4610" width="19" style="2" customWidth="1"/>
    <col min="4611" max="4613" width="7.125" style="2" customWidth="1"/>
    <col min="4614" max="4614" width="3.125" style="2" bestFit="1" customWidth="1"/>
    <col min="4615" max="4615" width="7.125" style="2" customWidth="1"/>
    <col min="4616" max="4616" width="4.75" style="2" customWidth="1"/>
    <col min="4617" max="4617" width="7.125" style="2" customWidth="1"/>
    <col min="4618" max="4618" width="3.125" style="2" bestFit="1" customWidth="1"/>
    <col min="4619" max="4621" width="7.125" style="2" customWidth="1"/>
    <col min="4622" max="4622" width="3.125" style="2" bestFit="1" customWidth="1"/>
    <col min="4623" max="4623" width="7.125" style="2" customWidth="1"/>
    <col min="4624" max="4864" width="9" style="2"/>
    <col min="4865" max="4865" width="3.75" style="2" customWidth="1"/>
    <col min="4866" max="4866" width="19" style="2" customWidth="1"/>
    <col min="4867" max="4869" width="7.125" style="2" customWidth="1"/>
    <col min="4870" max="4870" width="3.125" style="2" bestFit="1" customWidth="1"/>
    <col min="4871" max="4871" width="7.125" style="2" customWidth="1"/>
    <col min="4872" max="4872" width="4.75" style="2" customWidth="1"/>
    <col min="4873" max="4873" width="7.125" style="2" customWidth="1"/>
    <col min="4874" max="4874" width="3.125" style="2" bestFit="1" customWidth="1"/>
    <col min="4875" max="4877" width="7.125" style="2" customWidth="1"/>
    <col min="4878" max="4878" width="3.125" style="2" bestFit="1" customWidth="1"/>
    <col min="4879" max="4879" width="7.125" style="2" customWidth="1"/>
    <col min="4880" max="5120" width="9" style="2"/>
    <col min="5121" max="5121" width="3.75" style="2" customWidth="1"/>
    <col min="5122" max="5122" width="19" style="2" customWidth="1"/>
    <col min="5123" max="5125" width="7.125" style="2" customWidth="1"/>
    <col min="5126" max="5126" width="3.125" style="2" bestFit="1" customWidth="1"/>
    <col min="5127" max="5127" width="7.125" style="2" customWidth="1"/>
    <col min="5128" max="5128" width="4.75" style="2" customWidth="1"/>
    <col min="5129" max="5129" width="7.125" style="2" customWidth="1"/>
    <col min="5130" max="5130" width="3.125" style="2" bestFit="1" customWidth="1"/>
    <col min="5131" max="5133" width="7.125" style="2" customWidth="1"/>
    <col min="5134" max="5134" width="3.125" style="2" bestFit="1" customWidth="1"/>
    <col min="5135" max="5135" width="7.125" style="2" customWidth="1"/>
    <col min="5136" max="5376" width="9" style="2"/>
    <col min="5377" max="5377" width="3.75" style="2" customWidth="1"/>
    <col min="5378" max="5378" width="19" style="2" customWidth="1"/>
    <col min="5379" max="5381" width="7.125" style="2" customWidth="1"/>
    <col min="5382" max="5382" width="3.125" style="2" bestFit="1" customWidth="1"/>
    <col min="5383" max="5383" width="7.125" style="2" customWidth="1"/>
    <col min="5384" max="5384" width="4.75" style="2" customWidth="1"/>
    <col min="5385" max="5385" width="7.125" style="2" customWidth="1"/>
    <col min="5386" max="5386" width="3.125" style="2" bestFit="1" customWidth="1"/>
    <col min="5387" max="5389" width="7.125" style="2" customWidth="1"/>
    <col min="5390" max="5390" width="3.125" style="2" bestFit="1" customWidth="1"/>
    <col min="5391" max="5391" width="7.125" style="2" customWidth="1"/>
    <col min="5392" max="5632" width="9" style="2"/>
    <col min="5633" max="5633" width="3.75" style="2" customWidth="1"/>
    <col min="5634" max="5634" width="19" style="2" customWidth="1"/>
    <col min="5635" max="5637" width="7.125" style="2" customWidth="1"/>
    <col min="5638" max="5638" width="3.125" style="2" bestFit="1" customWidth="1"/>
    <col min="5639" max="5639" width="7.125" style="2" customWidth="1"/>
    <col min="5640" max="5640" width="4.75" style="2" customWidth="1"/>
    <col min="5641" max="5641" width="7.125" style="2" customWidth="1"/>
    <col min="5642" max="5642" width="3.125" style="2" bestFit="1" customWidth="1"/>
    <col min="5643" max="5645" width="7.125" style="2" customWidth="1"/>
    <col min="5646" max="5646" width="3.125" style="2" bestFit="1" customWidth="1"/>
    <col min="5647" max="5647" width="7.125" style="2" customWidth="1"/>
    <col min="5648" max="5888" width="9" style="2"/>
    <col min="5889" max="5889" width="3.75" style="2" customWidth="1"/>
    <col min="5890" max="5890" width="19" style="2" customWidth="1"/>
    <col min="5891" max="5893" width="7.125" style="2" customWidth="1"/>
    <col min="5894" max="5894" width="3.125" style="2" bestFit="1" customWidth="1"/>
    <col min="5895" max="5895" width="7.125" style="2" customWidth="1"/>
    <col min="5896" max="5896" width="4.75" style="2" customWidth="1"/>
    <col min="5897" max="5897" width="7.125" style="2" customWidth="1"/>
    <col min="5898" max="5898" width="3.125" style="2" bestFit="1" customWidth="1"/>
    <col min="5899" max="5901" width="7.125" style="2" customWidth="1"/>
    <col min="5902" max="5902" width="3.125" style="2" bestFit="1" customWidth="1"/>
    <col min="5903" max="5903" width="7.125" style="2" customWidth="1"/>
    <col min="5904" max="6144" width="9" style="2"/>
    <col min="6145" max="6145" width="3.75" style="2" customWidth="1"/>
    <col min="6146" max="6146" width="19" style="2" customWidth="1"/>
    <col min="6147" max="6149" width="7.125" style="2" customWidth="1"/>
    <col min="6150" max="6150" width="3.125" style="2" bestFit="1" customWidth="1"/>
    <col min="6151" max="6151" width="7.125" style="2" customWidth="1"/>
    <col min="6152" max="6152" width="4.75" style="2" customWidth="1"/>
    <col min="6153" max="6153" width="7.125" style="2" customWidth="1"/>
    <col min="6154" max="6154" width="3.125" style="2" bestFit="1" customWidth="1"/>
    <col min="6155" max="6157" width="7.125" style="2" customWidth="1"/>
    <col min="6158" max="6158" width="3.125" style="2" bestFit="1" customWidth="1"/>
    <col min="6159" max="6159" width="7.125" style="2" customWidth="1"/>
    <col min="6160" max="6400" width="9" style="2"/>
    <col min="6401" max="6401" width="3.75" style="2" customWidth="1"/>
    <col min="6402" max="6402" width="19" style="2" customWidth="1"/>
    <col min="6403" max="6405" width="7.125" style="2" customWidth="1"/>
    <col min="6406" max="6406" width="3.125" style="2" bestFit="1" customWidth="1"/>
    <col min="6407" max="6407" width="7.125" style="2" customWidth="1"/>
    <col min="6408" max="6408" width="4.75" style="2" customWidth="1"/>
    <col min="6409" max="6409" width="7.125" style="2" customWidth="1"/>
    <col min="6410" max="6410" width="3.125" style="2" bestFit="1" customWidth="1"/>
    <col min="6411" max="6413" width="7.125" style="2" customWidth="1"/>
    <col min="6414" max="6414" width="3.125" style="2" bestFit="1" customWidth="1"/>
    <col min="6415" max="6415" width="7.125" style="2" customWidth="1"/>
    <col min="6416" max="6656" width="9" style="2"/>
    <col min="6657" max="6657" width="3.75" style="2" customWidth="1"/>
    <col min="6658" max="6658" width="19" style="2" customWidth="1"/>
    <col min="6659" max="6661" width="7.125" style="2" customWidth="1"/>
    <col min="6662" max="6662" width="3.125" style="2" bestFit="1" customWidth="1"/>
    <col min="6663" max="6663" width="7.125" style="2" customWidth="1"/>
    <col min="6664" max="6664" width="4.75" style="2" customWidth="1"/>
    <col min="6665" max="6665" width="7.125" style="2" customWidth="1"/>
    <col min="6666" max="6666" width="3.125" style="2" bestFit="1" customWidth="1"/>
    <col min="6667" max="6669" width="7.125" style="2" customWidth="1"/>
    <col min="6670" max="6670" width="3.125" style="2" bestFit="1" customWidth="1"/>
    <col min="6671" max="6671" width="7.125" style="2" customWidth="1"/>
    <col min="6672" max="6912" width="9" style="2"/>
    <col min="6913" max="6913" width="3.75" style="2" customWidth="1"/>
    <col min="6914" max="6914" width="19" style="2" customWidth="1"/>
    <col min="6915" max="6917" width="7.125" style="2" customWidth="1"/>
    <col min="6918" max="6918" width="3.125" style="2" bestFit="1" customWidth="1"/>
    <col min="6919" max="6919" width="7.125" style="2" customWidth="1"/>
    <col min="6920" max="6920" width="4.75" style="2" customWidth="1"/>
    <col min="6921" max="6921" width="7.125" style="2" customWidth="1"/>
    <col min="6922" max="6922" width="3.125" style="2" bestFit="1" customWidth="1"/>
    <col min="6923" max="6925" width="7.125" style="2" customWidth="1"/>
    <col min="6926" max="6926" width="3.125" style="2" bestFit="1" customWidth="1"/>
    <col min="6927" max="6927" width="7.125" style="2" customWidth="1"/>
    <col min="6928" max="7168" width="9" style="2"/>
    <col min="7169" max="7169" width="3.75" style="2" customWidth="1"/>
    <col min="7170" max="7170" width="19" style="2" customWidth="1"/>
    <col min="7171" max="7173" width="7.125" style="2" customWidth="1"/>
    <col min="7174" max="7174" width="3.125" style="2" bestFit="1" customWidth="1"/>
    <col min="7175" max="7175" width="7.125" style="2" customWidth="1"/>
    <col min="7176" max="7176" width="4.75" style="2" customWidth="1"/>
    <col min="7177" max="7177" width="7.125" style="2" customWidth="1"/>
    <col min="7178" max="7178" width="3.125" style="2" bestFit="1" customWidth="1"/>
    <col min="7179" max="7181" width="7.125" style="2" customWidth="1"/>
    <col min="7182" max="7182" width="3.125" style="2" bestFit="1" customWidth="1"/>
    <col min="7183" max="7183" width="7.125" style="2" customWidth="1"/>
    <col min="7184" max="7424" width="9" style="2"/>
    <col min="7425" max="7425" width="3.75" style="2" customWidth="1"/>
    <col min="7426" max="7426" width="19" style="2" customWidth="1"/>
    <col min="7427" max="7429" width="7.125" style="2" customWidth="1"/>
    <col min="7430" max="7430" width="3.125" style="2" bestFit="1" customWidth="1"/>
    <col min="7431" max="7431" width="7.125" style="2" customWidth="1"/>
    <col min="7432" max="7432" width="4.75" style="2" customWidth="1"/>
    <col min="7433" max="7433" width="7.125" style="2" customWidth="1"/>
    <col min="7434" max="7434" width="3.125" style="2" bestFit="1" customWidth="1"/>
    <col min="7435" max="7437" width="7.125" style="2" customWidth="1"/>
    <col min="7438" max="7438" width="3.125" style="2" bestFit="1" customWidth="1"/>
    <col min="7439" max="7439" width="7.125" style="2" customWidth="1"/>
    <col min="7440" max="7680" width="9" style="2"/>
    <col min="7681" max="7681" width="3.75" style="2" customWidth="1"/>
    <col min="7682" max="7682" width="19" style="2" customWidth="1"/>
    <col min="7683" max="7685" width="7.125" style="2" customWidth="1"/>
    <col min="7686" max="7686" width="3.125" style="2" bestFit="1" customWidth="1"/>
    <col min="7687" max="7687" width="7.125" style="2" customWidth="1"/>
    <col min="7688" max="7688" width="4.75" style="2" customWidth="1"/>
    <col min="7689" max="7689" width="7.125" style="2" customWidth="1"/>
    <col min="7690" max="7690" width="3.125" style="2" bestFit="1" customWidth="1"/>
    <col min="7691" max="7693" width="7.125" style="2" customWidth="1"/>
    <col min="7694" max="7694" width="3.125" style="2" bestFit="1" customWidth="1"/>
    <col min="7695" max="7695" width="7.125" style="2" customWidth="1"/>
    <col min="7696" max="7936" width="9" style="2"/>
    <col min="7937" max="7937" width="3.75" style="2" customWidth="1"/>
    <col min="7938" max="7938" width="19" style="2" customWidth="1"/>
    <col min="7939" max="7941" width="7.125" style="2" customWidth="1"/>
    <col min="7942" max="7942" width="3.125" style="2" bestFit="1" customWidth="1"/>
    <col min="7943" max="7943" width="7.125" style="2" customWidth="1"/>
    <col min="7944" max="7944" width="4.75" style="2" customWidth="1"/>
    <col min="7945" max="7945" width="7.125" style="2" customWidth="1"/>
    <col min="7946" max="7946" width="3.125" style="2" bestFit="1" customWidth="1"/>
    <col min="7947" max="7949" width="7.125" style="2" customWidth="1"/>
    <col min="7950" max="7950" width="3.125" style="2" bestFit="1" customWidth="1"/>
    <col min="7951" max="7951" width="7.125" style="2" customWidth="1"/>
    <col min="7952" max="8192" width="9" style="2"/>
    <col min="8193" max="8193" width="3.75" style="2" customWidth="1"/>
    <col min="8194" max="8194" width="19" style="2" customWidth="1"/>
    <col min="8195" max="8197" width="7.125" style="2" customWidth="1"/>
    <col min="8198" max="8198" width="3.125" style="2" bestFit="1" customWidth="1"/>
    <col min="8199" max="8199" width="7.125" style="2" customWidth="1"/>
    <col min="8200" max="8200" width="4.75" style="2" customWidth="1"/>
    <col min="8201" max="8201" width="7.125" style="2" customWidth="1"/>
    <col min="8202" max="8202" width="3.125" style="2" bestFit="1" customWidth="1"/>
    <col min="8203" max="8205" width="7.125" style="2" customWidth="1"/>
    <col min="8206" max="8206" width="3.125" style="2" bestFit="1" customWidth="1"/>
    <col min="8207" max="8207" width="7.125" style="2" customWidth="1"/>
    <col min="8208" max="8448" width="9" style="2"/>
    <col min="8449" max="8449" width="3.75" style="2" customWidth="1"/>
    <col min="8450" max="8450" width="19" style="2" customWidth="1"/>
    <col min="8451" max="8453" width="7.125" style="2" customWidth="1"/>
    <col min="8454" max="8454" width="3.125" style="2" bestFit="1" customWidth="1"/>
    <col min="8455" max="8455" width="7.125" style="2" customWidth="1"/>
    <col min="8456" max="8456" width="4.75" style="2" customWidth="1"/>
    <col min="8457" max="8457" width="7.125" style="2" customWidth="1"/>
    <col min="8458" max="8458" width="3.125" style="2" bestFit="1" customWidth="1"/>
    <col min="8459" max="8461" width="7.125" style="2" customWidth="1"/>
    <col min="8462" max="8462" width="3.125" style="2" bestFit="1" customWidth="1"/>
    <col min="8463" max="8463" width="7.125" style="2" customWidth="1"/>
    <col min="8464" max="8704" width="9" style="2"/>
    <col min="8705" max="8705" width="3.75" style="2" customWidth="1"/>
    <col min="8706" max="8706" width="19" style="2" customWidth="1"/>
    <col min="8707" max="8709" width="7.125" style="2" customWidth="1"/>
    <col min="8710" max="8710" width="3.125" style="2" bestFit="1" customWidth="1"/>
    <col min="8711" max="8711" width="7.125" style="2" customWidth="1"/>
    <col min="8712" max="8712" width="4.75" style="2" customWidth="1"/>
    <col min="8713" max="8713" width="7.125" style="2" customWidth="1"/>
    <col min="8714" max="8714" width="3.125" style="2" bestFit="1" customWidth="1"/>
    <col min="8715" max="8717" width="7.125" style="2" customWidth="1"/>
    <col min="8718" max="8718" width="3.125" style="2" bestFit="1" customWidth="1"/>
    <col min="8719" max="8719" width="7.125" style="2" customWidth="1"/>
    <col min="8720" max="8960" width="9" style="2"/>
    <col min="8961" max="8961" width="3.75" style="2" customWidth="1"/>
    <col min="8962" max="8962" width="19" style="2" customWidth="1"/>
    <col min="8963" max="8965" width="7.125" style="2" customWidth="1"/>
    <col min="8966" max="8966" width="3.125" style="2" bestFit="1" customWidth="1"/>
    <col min="8967" max="8967" width="7.125" style="2" customWidth="1"/>
    <col min="8968" max="8968" width="4.75" style="2" customWidth="1"/>
    <col min="8969" max="8969" width="7.125" style="2" customWidth="1"/>
    <col min="8970" max="8970" width="3.125" style="2" bestFit="1" customWidth="1"/>
    <col min="8971" max="8973" width="7.125" style="2" customWidth="1"/>
    <col min="8974" max="8974" width="3.125" style="2" bestFit="1" customWidth="1"/>
    <col min="8975" max="8975" width="7.125" style="2" customWidth="1"/>
    <col min="8976" max="9216" width="9" style="2"/>
    <col min="9217" max="9217" width="3.75" style="2" customWidth="1"/>
    <col min="9218" max="9218" width="19" style="2" customWidth="1"/>
    <col min="9219" max="9221" width="7.125" style="2" customWidth="1"/>
    <col min="9222" max="9222" width="3.125" style="2" bestFit="1" customWidth="1"/>
    <col min="9223" max="9223" width="7.125" style="2" customWidth="1"/>
    <col min="9224" max="9224" width="4.75" style="2" customWidth="1"/>
    <col min="9225" max="9225" width="7.125" style="2" customWidth="1"/>
    <col min="9226" max="9226" width="3.125" style="2" bestFit="1" customWidth="1"/>
    <col min="9227" max="9229" width="7.125" style="2" customWidth="1"/>
    <col min="9230" max="9230" width="3.125" style="2" bestFit="1" customWidth="1"/>
    <col min="9231" max="9231" width="7.125" style="2" customWidth="1"/>
    <col min="9232" max="9472" width="9" style="2"/>
    <col min="9473" max="9473" width="3.75" style="2" customWidth="1"/>
    <col min="9474" max="9474" width="19" style="2" customWidth="1"/>
    <col min="9475" max="9477" width="7.125" style="2" customWidth="1"/>
    <col min="9478" max="9478" width="3.125" style="2" bestFit="1" customWidth="1"/>
    <col min="9479" max="9479" width="7.125" style="2" customWidth="1"/>
    <col min="9480" max="9480" width="4.75" style="2" customWidth="1"/>
    <col min="9481" max="9481" width="7.125" style="2" customWidth="1"/>
    <col min="9482" max="9482" width="3.125" style="2" bestFit="1" customWidth="1"/>
    <col min="9483" max="9485" width="7.125" style="2" customWidth="1"/>
    <col min="9486" max="9486" width="3.125" style="2" bestFit="1" customWidth="1"/>
    <col min="9487" max="9487" width="7.125" style="2" customWidth="1"/>
    <col min="9488" max="9728" width="9" style="2"/>
    <col min="9729" max="9729" width="3.75" style="2" customWidth="1"/>
    <col min="9730" max="9730" width="19" style="2" customWidth="1"/>
    <col min="9731" max="9733" width="7.125" style="2" customWidth="1"/>
    <col min="9734" max="9734" width="3.125" style="2" bestFit="1" customWidth="1"/>
    <col min="9735" max="9735" width="7.125" style="2" customWidth="1"/>
    <col min="9736" max="9736" width="4.75" style="2" customWidth="1"/>
    <col min="9737" max="9737" width="7.125" style="2" customWidth="1"/>
    <col min="9738" max="9738" width="3.125" style="2" bestFit="1" customWidth="1"/>
    <col min="9739" max="9741" width="7.125" style="2" customWidth="1"/>
    <col min="9742" max="9742" width="3.125" style="2" bestFit="1" customWidth="1"/>
    <col min="9743" max="9743" width="7.125" style="2" customWidth="1"/>
    <col min="9744" max="9984" width="9" style="2"/>
    <col min="9985" max="9985" width="3.75" style="2" customWidth="1"/>
    <col min="9986" max="9986" width="19" style="2" customWidth="1"/>
    <col min="9987" max="9989" width="7.125" style="2" customWidth="1"/>
    <col min="9990" max="9990" width="3.125" style="2" bestFit="1" customWidth="1"/>
    <col min="9991" max="9991" width="7.125" style="2" customWidth="1"/>
    <col min="9992" max="9992" width="4.75" style="2" customWidth="1"/>
    <col min="9993" max="9993" width="7.125" style="2" customWidth="1"/>
    <col min="9994" max="9994" width="3.125" style="2" bestFit="1" customWidth="1"/>
    <col min="9995" max="9997" width="7.125" style="2" customWidth="1"/>
    <col min="9998" max="9998" width="3.125" style="2" bestFit="1" customWidth="1"/>
    <col min="9999" max="9999" width="7.125" style="2" customWidth="1"/>
    <col min="10000" max="10240" width="9" style="2"/>
    <col min="10241" max="10241" width="3.75" style="2" customWidth="1"/>
    <col min="10242" max="10242" width="19" style="2" customWidth="1"/>
    <col min="10243" max="10245" width="7.125" style="2" customWidth="1"/>
    <col min="10246" max="10246" width="3.125" style="2" bestFit="1" customWidth="1"/>
    <col min="10247" max="10247" width="7.125" style="2" customWidth="1"/>
    <col min="10248" max="10248" width="4.75" style="2" customWidth="1"/>
    <col min="10249" max="10249" width="7.125" style="2" customWidth="1"/>
    <col min="10250" max="10250" width="3.125" style="2" bestFit="1" customWidth="1"/>
    <col min="10251" max="10253" width="7.125" style="2" customWidth="1"/>
    <col min="10254" max="10254" width="3.125" style="2" bestFit="1" customWidth="1"/>
    <col min="10255" max="10255" width="7.125" style="2" customWidth="1"/>
    <col min="10256" max="10496" width="9" style="2"/>
    <col min="10497" max="10497" width="3.75" style="2" customWidth="1"/>
    <col min="10498" max="10498" width="19" style="2" customWidth="1"/>
    <col min="10499" max="10501" width="7.125" style="2" customWidth="1"/>
    <col min="10502" max="10502" width="3.125" style="2" bestFit="1" customWidth="1"/>
    <col min="10503" max="10503" width="7.125" style="2" customWidth="1"/>
    <col min="10504" max="10504" width="4.75" style="2" customWidth="1"/>
    <col min="10505" max="10505" width="7.125" style="2" customWidth="1"/>
    <col min="10506" max="10506" width="3.125" style="2" bestFit="1" customWidth="1"/>
    <col min="10507" max="10509" width="7.125" style="2" customWidth="1"/>
    <col min="10510" max="10510" width="3.125" style="2" bestFit="1" customWidth="1"/>
    <col min="10511" max="10511" width="7.125" style="2" customWidth="1"/>
    <col min="10512" max="10752" width="9" style="2"/>
    <col min="10753" max="10753" width="3.75" style="2" customWidth="1"/>
    <col min="10754" max="10754" width="19" style="2" customWidth="1"/>
    <col min="10755" max="10757" width="7.125" style="2" customWidth="1"/>
    <col min="10758" max="10758" width="3.125" style="2" bestFit="1" customWidth="1"/>
    <col min="10759" max="10759" width="7.125" style="2" customWidth="1"/>
    <col min="10760" max="10760" width="4.75" style="2" customWidth="1"/>
    <col min="10761" max="10761" width="7.125" style="2" customWidth="1"/>
    <col min="10762" max="10762" width="3.125" style="2" bestFit="1" customWidth="1"/>
    <col min="10763" max="10765" width="7.125" style="2" customWidth="1"/>
    <col min="10766" max="10766" width="3.125" style="2" bestFit="1" customWidth="1"/>
    <col min="10767" max="10767" width="7.125" style="2" customWidth="1"/>
    <col min="10768" max="11008" width="9" style="2"/>
    <col min="11009" max="11009" width="3.75" style="2" customWidth="1"/>
    <col min="11010" max="11010" width="19" style="2" customWidth="1"/>
    <col min="11011" max="11013" width="7.125" style="2" customWidth="1"/>
    <col min="11014" max="11014" width="3.125" style="2" bestFit="1" customWidth="1"/>
    <col min="11015" max="11015" width="7.125" style="2" customWidth="1"/>
    <col min="11016" max="11016" width="4.75" style="2" customWidth="1"/>
    <col min="11017" max="11017" width="7.125" style="2" customWidth="1"/>
    <col min="11018" max="11018" width="3.125" style="2" bestFit="1" customWidth="1"/>
    <col min="11019" max="11021" width="7.125" style="2" customWidth="1"/>
    <col min="11022" max="11022" width="3.125" style="2" bestFit="1" customWidth="1"/>
    <col min="11023" max="11023" width="7.125" style="2" customWidth="1"/>
    <col min="11024" max="11264" width="9" style="2"/>
    <col min="11265" max="11265" width="3.75" style="2" customWidth="1"/>
    <col min="11266" max="11266" width="19" style="2" customWidth="1"/>
    <col min="11267" max="11269" width="7.125" style="2" customWidth="1"/>
    <col min="11270" max="11270" width="3.125" style="2" bestFit="1" customWidth="1"/>
    <col min="11271" max="11271" width="7.125" style="2" customWidth="1"/>
    <col min="11272" max="11272" width="4.75" style="2" customWidth="1"/>
    <col min="11273" max="11273" width="7.125" style="2" customWidth="1"/>
    <col min="11274" max="11274" width="3.125" style="2" bestFit="1" customWidth="1"/>
    <col min="11275" max="11277" width="7.125" style="2" customWidth="1"/>
    <col min="11278" max="11278" width="3.125" style="2" bestFit="1" customWidth="1"/>
    <col min="11279" max="11279" width="7.125" style="2" customWidth="1"/>
    <col min="11280" max="11520" width="9" style="2"/>
    <col min="11521" max="11521" width="3.75" style="2" customWidth="1"/>
    <col min="11522" max="11522" width="19" style="2" customWidth="1"/>
    <col min="11523" max="11525" width="7.125" style="2" customWidth="1"/>
    <col min="11526" max="11526" width="3.125" style="2" bestFit="1" customWidth="1"/>
    <col min="11527" max="11527" width="7.125" style="2" customWidth="1"/>
    <col min="11528" max="11528" width="4.75" style="2" customWidth="1"/>
    <col min="11529" max="11529" width="7.125" style="2" customWidth="1"/>
    <col min="11530" max="11530" width="3.125" style="2" bestFit="1" customWidth="1"/>
    <col min="11531" max="11533" width="7.125" style="2" customWidth="1"/>
    <col min="11534" max="11534" width="3.125" style="2" bestFit="1" customWidth="1"/>
    <col min="11535" max="11535" width="7.125" style="2" customWidth="1"/>
    <col min="11536" max="11776" width="9" style="2"/>
    <col min="11777" max="11777" width="3.75" style="2" customWidth="1"/>
    <col min="11778" max="11778" width="19" style="2" customWidth="1"/>
    <col min="11779" max="11781" width="7.125" style="2" customWidth="1"/>
    <col min="11782" max="11782" width="3.125" style="2" bestFit="1" customWidth="1"/>
    <col min="11783" max="11783" width="7.125" style="2" customWidth="1"/>
    <col min="11784" max="11784" width="4.75" style="2" customWidth="1"/>
    <col min="11785" max="11785" width="7.125" style="2" customWidth="1"/>
    <col min="11786" max="11786" width="3.125" style="2" bestFit="1" customWidth="1"/>
    <col min="11787" max="11789" width="7.125" style="2" customWidth="1"/>
    <col min="11790" max="11790" width="3.125" style="2" bestFit="1" customWidth="1"/>
    <col min="11791" max="11791" width="7.125" style="2" customWidth="1"/>
    <col min="11792" max="12032" width="9" style="2"/>
    <col min="12033" max="12033" width="3.75" style="2" customWidth="1"/>
    <col min="12034" max="12034" width="19" style="2" customWidth="1"/>
    <col min="12035" max="12037" width="7.125" style="2" customWidth="1"/>
    <col min="12038" max="12038" width="3.125" style="2" bestFit="1" customWidth="1"/>
    <col min="12039" max="12039" width="7.125" style="2" customWidth="1"/>
    <col min="12040" max="12040" width="4.75" style="2" customWidth="1"/>
    <col min="12041" max="12041" width="7.125" style="2" customWidth="1"/>
    <col min="12042" max="12042" width="3.125" style="2" bestFit="1" customWidth="1"/>
    <col min="12043" max="12045" width="7.125" style="2" customWidth="1"/>
    <col min="12046" max="12046" width="3.125" style="2" bestFit="1" customWidth="1"/>
    <col min="12047" max="12047" width="7.125" style="2" customWidth="1"/>
    <col min="12048" max="12288" width="9" style="2"/>
    <col min="12289" max="12289" width="3.75" style="2" customWidth="1"/>
    <col min="12290" max="12290" width="19" style="2" customWidth="1"/>
    <col min="12291" max="12293" width="7.125" style="2" customWidth="1"/>
    <col min="12294" max="12294" width="3.125" style="2" bestFit="1" customWidth="1"/>
    <col min="12295" max="12295" width="7.125" style="2" customWidth="1"/>
    <col min="12296" max="12296" width="4.75" style="2" customWidth="1"/>
    <col min="12297" max="12297" width="7.125" style="2" customWidth="1"/>
    <col min="12298" max="12298" width="3.125" style="2" bestFit="1" customWidth="1"/>
    <col min="12299" max="12301" width="7.125" style="2" customWidth="1"/>
    <col min="12302" max="12302" width="3.125" style="2" bestFit="1" customWidth="1"/>
    <col min="12303" max="12303" width="7.125" style="2" customWidth="1"/>
    <col min="12304" max="12544" width="9" style="2"/>
    <col min="12545" max="12545" width="3.75" style="2" customWidth="1"/>
    <col min="12546" max="12546" width="19" style="2" customWidth="1"/>
    <col min="12547" max="12549" width="7.125" style="2" customWidth="1"/>
    <col min="12550" max="12550" width="3.125" style="2" bestFit="1" customWidth="1"/>
    <col min="12551" max="12551" width="7.125" style="2" customWidth="1"/>
    <col min="12552" max="12552" width="4.75" style="2" customWidth="1"/>
    <col min="12553" max="12553" width="7.125" style="2" customWidth="1"/>
    <col min="12554" max="12554" width="3.125" style="2" bestFit="1" customWidth="1"/>
    <col min="12555" max="12557" width="7.125" style="2" customWidth="1"/>
    <col min="12558" max="12558" width="3.125" style="2" bestFit="1" customWidth="1"/>
    <col min="12559" max="12559" width="7.125" style="2" customWidth="1"/>
    <col min="12560" max="12800" width="9" style="2"/>
    <col min="12801" max="12801" width="3.75" style="2" customWidth="1"/>
    <col min="12802" max="12802" width="19" style="2" customWidth="1"/>
    <col min="12803" max="12805" width="7.125" style="2" customWidth="1"/>
    <col min="12806" max="12806" width="3.125" style="2" bestFit="1" customWidth="1"/>
    <col min="12807" max="12807" width="7.125" style="2" customWidth="1"/>
    <col min="12808" max="12808" width="4.75" style="2" customWidth="1"/>
    <col min="12809" max="12809" width="7.125" style="2" customWidth="1"/>
    <col min="12810" max="12810" width="3.125" style="2" bestFit="1" customWidth="1"/>
    <col min="12811" max="12813" width="7.125" style="2" customWidth="1"/>
    <col min="12814" max="12814" width="3.125" style="2" bestFit="1" customWidth="1"/>
    <col min="12815" max="12815" width="7.125" style="2" customWidth="1"/>
    <col min="12816" max="13056" width="9" style="2"/>
    <col min="13057" max="13057" width="3.75" style="2" customWidth="1"/>
    <col min="13058" max="13058" width="19" style="2" customWidth="1"/>
    <col min="13059" max="13061" width="7.125" style="2" customWidth="1"/>
    <col min="13062" max="13062" width="3.125" style="2" bestFit="1" customWidth="1"/>
    <col min="13063" max="13063" width="7.125" style="2" customWidth="1"/>
    <col min="13064" max="13064" width="4.75" style="2" customWidth="1"/>
    <col min="13065" max="13065" width="7.125" style="2" customWidth="1"/>
    <col min="13066" max="13066" width="3.125" style="2" bestFit="1" customWidth="1"/>
    <col min="13067" max="13069" width="7.125" style="2" customWidth="1"/>
    <col min="13070" max="13070" width="3.125" style="2" bestFit="1" customWidth="1"/>
    <col min="13071" max="13071" width="7.125" style="2" customWidth="1"/>
    <col min="13072" max="13312" width="9" style="2"/>
    <col min="13313" max="13313" width="3.75" style="2" customWidth="1"/>
    <col min="13314" max="13314" width="19" style="2" customWidth="1"/>
    <col min="13315" max="13317" width="7.125" style="2" customWidth="1"/>
    <col min="13318" max="13318" width="3.125" style="2" bestFit="1" customWidth="1"/>
    <col min="13319" max="13319" width="7.125" style="2" customWidth="1"/>
    <col min="13320" max="13320" width="4.75" style="2" customWidth="1"/>
    <col min="13321" max="13321" width="7.125" style="2" customWidth="1"/>
    <col min="13322" max="13322" width="3.125" style="2" bestFit="1" customWidth="1"/>
    <col min="13323" max="13325" width="7.125" style="2" customWidth="1"/>
    <col min="13326" max="13326" width="3.125" style="2" bestFit="1" customWidth="1"/>
    <col min="13327" max="13327" width="7.125" style="2" customWidth="1"/>
    <col min="13328" max="13568" width="9" style="2"/>
    <col min="13569" max="13569" width="3.75" style="2" customWidth="1"/>
    <col min="13570" max="13570" width="19" style="2" customWidth="1"/>
    <col min="13571" max="13573" width="7.125" style="2" customWidth="1"/>
    <col min="13574" max="13574" width="3.125" style="2" bestFit="1" customWidth="1"/>
    <col min="13575" max="13575" width="7.125" style="2" customWidth="1"/>
    <col min="13576" max="13576" width="4.75" style="2" customWidth="1"/>
    <col min="13577" max="13577" width="7.125" style="2" customWidth="1"/>
    <col min="13578" max="13578" width="3.125" style="2" bestFit="1" customWidth="1"/>
    <col min="13579" max="13581" width="7.125" style="2" customWidth="1"/>
    <col min="13582" max="13582" width="3.125" style="2" bestFit="1" customWidth="1"/>
    <col min="13583" max="13583" width="7.125" style="2" customWidth="1"/>
    <col min="13584" max="13824" width="9" style="2"/>
    <col min="13825" max="13825" width="3.75" style="2" customWidth="1"/>
    <col min="13826" max="13826" width="19" style="2" customWidth="1"/>
    <col min="13827" max="13829" width="7.125" style="2" customWidth="1"/>
    <col min="13830" max="13830" width="3.125" style="2" bestFit="1" customWidth="1"/>
    <col min="13831" max="13831" width="7.125" style="2" customWidth="1"/>
    <col min="13832" max="13832" width="4.75" style="2" customWidth="1"/>
    <col min="13833" max="13833" width="7.125" style="2" customWidth="1"/>
    <col min="13834" max="13834" width="3.125" style="2" bestFit="1" customWidth="1"/>
    <col min="13835" max="13837" width="7.125" style="2" customWidth="1"/>
    <col min="13838" max="13838" width="3.125" style="2" bestFit="1" customWidth="1"/>
    <col min="13839" max="13839" width="7.125" style="2" customWidth="1"/>
    <col min="13840" max="14080" width="9" style="2"/>
    <col min="14081" max="14081" width="3.75" style="2" customWidth="1"/>
    <col min="14082" max="14082" width="19" style="2" customWidth="1"/>
    <col min="14083" max="14085" width="7.125" style="2" customWidth="1"/>
    <col min="14086" max="14086" width="3.125" style="2" bestFit="1" customWidth="1"/>
    <col min="14087" max="14087" width="7.125" style="2" customWidth="1"/>
    <col min="14088" max="14088" width="4.75" style="2" customWidth="1"/>
    <col min="14089" max="14089" width="7.125" style="2" customWidth="1"/>
    <col min="14090" max="14090" width="3.125" style="2" bestFit="1" customWidth="1"/>
    <col min="14091" max="14093" width="7.125" style="2" customWidth="1"/>
    <col min="14094" max="14094" width="3.125" style="2" bestFit="1" customWidth="1"/>
    <col min="14095" max="14095" width="7.125" style="2" customWidth="1"/>
    <col min="14096" max="14336" width="9" style="2"/>
    <col min="14337" max="14337" width="3.75" style="2" customWidth="1"/>
    <col min="14338" max="14338" width="19" style="2" customWidth="1"/>
    <col min="14339" max="14341" width="7.125" style="2" customWidth="1"/>
    <col min="14342" max="14342" width="3.125" style="2" bestFit="1" customWidth="1"/>
    <col min="14343" max="14343" width="7.125" style="2" customWidth="1"/>
    <col min="14344" max="14344" width="4.75" style="2" customWidth="1"/>
    <col min="14345" max="14345" width="7.125" style="2" customWidth="1"/>
    <col min="14346" max="14346" width="3.125" style="2" bestFit="1" customWidth="1"/>
    <col min="14347" max="14349" width="7.125" style="2" customWidth="1"/>
    <col min="14350" max="14350" width="3.125" style="2" bestFit="1" customWidth="1"/>
    <col min="14351" max="14351" width="7.125" style="2" customWidth="1"/>
    <col min="14352" max="14592" width="9" style="2"/>
    <col min="14593" max="14593" width="3.75" style="2" customWidth="1"/>
    <col min="14594" max="14594" width="19" style="2" customWidth="1"/>
    <col min="14595" max="14597" width="7.125" style="2" customWidth="1"/>
    <col min="14598" max="14598" width="3.125" style="2" bestFit="1" customWidth="1"/>
    <col min="14599" max="14599" width="7.125" style="2" customWidth="1"/>
    <col min="14600" max="14600" width="4.75" style="2" customWidth="1"/>
    <col min="14601" max="14601" width="7.125" style="2" customWidth="1"/>
    <col min="14602" max="14602" width="3.125" style="2" bestFit="1" customWidth="1"/>
    <col min="14603" max="14605" width="7.125" style="2" customWidth="1"/>
    <col min="14606" max="14606" width="3.125" style="2" bestFit="1" customWidth="1"/>
    <col min="14607" max="14607" width="7.125" style="2" customWidth="1"/>
    <col min="14608" max="14848" width="9" style="2"/>
    <col min="14849" max="14849" width="3.75" style="2" customWidth="1"/>
    <col min="14850" max="14850" width="19" style="2" customWidth="1"/>
    <col min="14851" max="14853" width="7.125" style="2" customWidth="1"/>
    <col min="14854" max="14854" width="3.125" style="2" bestFit="1" customWidth="1"/>
    <col min="14855" max="14855" width="7.125" style="2" customWidth="1"/>
    <col min="14856" max="14856" width="4.75" style="2" customWidth="1"/>
    <col min="14857" max="14857" width="7.125" style="2" customWidth="1"/>
    <col min="14858" max="14858" width="3.125" style="2" bestFit="1" customWidth="1"/>
    <col min="14859" max="14861" width="7.125" style="2" customWidth="1"/>
    <col min="14862" max="14862" width="3.125" style="2" bestFit="1" customWidth="1"/>
    <col min="14863" max="14863" width="7.125" style="2" customWidth="1"/>
    <col min="14864" max="15104" width="9" style="2"/>
    <col min="15105" max="15105" width="3.75" style="2" customWidth="1"/>
    <col min="15106" max="15106" width="19" style="2" customWidth="1"/>
    <col min="15107" max="15109" width="7.125" style="2" customWidth="1"/>
    <col min="15110" max="15110" width="3.125" style="2" bestFit="1" customWidth="1"/>
    <col min="15111" max="15111" width="7.125" style="2" customWidth="1"/>
    <col min="15112" max="15112" width="4.75" style="2" customWidth="1"/>
    <col min="15113" max="15113" width="7.125" style="2" customWidth="1"/>
    <col min="15114" max="15114" width="3.125" style="2" bestFit="1" customWidth="1"/>
    <col min="15115" max="15117" width="7.125" style="2" customWidth="1"/>
    <col min="15118" max="15118" width="3.125" style="2" bestFit="1" customWidth="1"/>
    <col min="15119" max="15119" width="7.125" style="2" customWidth="1"/>
    <col min="15120" max="15360" width="9" style="2"/>
    <col min="15361" max="15361" width="3.75" style="2" customWidth="1"/>
    <col min="15362" max="15362" width="19" style="2" customWidth="1"/>
    <col min="15363" max="15365" width="7.125" style="2" customWidth="1"/>
    <col min="15366" max="15366" width="3.125" style="2" bestFit="1" customWidth="1"/>
    <col min="15367" max="15367" width="7.125" style="2" customWidth="1"/>
    <col min="15368" max="15368" width="4.75" style="2" customWidth="1"/>
    <col min="15369" max="15369" width="7.125" style="2" customWidth="1"/>
    <col min="15370" max="15370" width="3.125" style="2" bestFit="1" customWidth="1"/>
    <col min="15371" max="15373" width="7.125" style="2" customWidth="1"/>
    <col min="15374" max="15374" width="3.125" style="2" bestFit="1" customWidth="1"/>
    <col min="15375" max="15375" width="7.125" style="2" customWidth="1"/>
    <col min="15376" max="15616" width="9" style="2"/>
    <col min="15617" max="15617" width="3.75" style="2" customWidth="1"/>
    <col min="15618" max="15618" width="19" style="2" customWidth="1"/>
    <col min="15619" max="15621" width="7.125" style="2" customWidth="1"/>
    <col min="15622" max="15622" width="3.125" style="2" bestFit="1" customWidth="1"/>
    <col min="15623" max="15623" width="7.125" style="2" customWidth="1"/>
    <col min="15624" max="15624" width="4.75" style="2" customWidth="1"/>
    <col min="15625" max="15625" width="7.125" style="2" customWidth="1"/>
    <col min="15626" max="15626" width="3.125" style="2" bestFit="1" customWidth="1"/>
    <col min="15627" max="15629" width="7.125" style="2" customWidth="1"/>
    <col min="15630" max="15630" width="3.125" style="2" bestFit="1" customWidth="1"/>
    <col min="15631" max="15631" width="7.125" style="2" customWidth="1"/>
    <col min="15632" max="15872" width="9" style="2"/>
    <col min="15873" max="15873" width="3.75" style="2" customWidth="1"/>
    <col min="15874" max="15874" width="19" style="2" customWidth="1"/>
    <col min="15875" max="15877" width="7.125" style="2" customWidth="1"/>
    <col min="15878" max="15878" width="3.125" style="2" bestFit="1" customWidth="1"/>
    <col min="15879" max="15879" width="7.125" style="2" customWidth="1"/>
    <col min="15880" max="15880" width="4.75" style="2" customWidth="1"/>
    <col min="15881" max="15881" width="7.125" style="2" customWidth="1"/>
    <col min="15882" max="15882" width="3.125" style="2" bestFit="1" customWidth="1"/>
    <col min="15883" max="15885" width="7.125" style="2" customWidth="1"/>
    <col min="15886" max="15886" width="3.125" style="2" bestFit="1" customWidth="1"/>
    <col min="15887" max="15887" width="7.125" style="2" customWidth="1"/>
    <col min="15888" max="16128" width="9" style="2"/>
    <col min="16129" max="16129" width="3.75" style="2" customWidth="1"/>
    <col min="16130" max="16130" width="19" style="2" customWidth="1"/>
    <col min="16131" max="16133" width="7.125" style="2" customWidth="1"/>
    <col min="16134" max="16134" width="3.125" style="2" bestFit="1" customWidth="1"/>
    <col min="16135" max="16135" width="7.125" style="2" customWidth="1"/>
    <col min="16136" max="16136" width="4.75" style="2" customWidth="1"/>
    <col min="16137" max="16137" width="7.125" style="2" customWidth="1"/>
    <col min="16138" max="16138" width="3.125" style="2" bestFit="1" customWidth="1"/>
    <col min="16139" max="16141" width="7.125" style="2" customWidth="1"/>
    <col min="16142" max="16142" width="3.125" style="2" bestFit="1" customWidth="1"/>
    <col min="16143" max="16143" width="7.125" style="2" customWidth="1"/>
    <col min="16144" max="16384" width="9" style="2"/>
  </cols>
  <sheetData>
    <row r="1" spans="1:15" ht="22.15" customHeight="1" thickBot="1" x14ac:dyDescent="0.45">
      <c r="A1" s="1" t="s">
        <v>45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3">
        <f>[1]名簿!F98</f>
        <v>44403</v>
      </c>
      <c r="M1" s="3"/>
      <c r="N1" s="3"/>
      <c r="O1" s="3"/>
    </row>
    <row r="2" spans="1:15" ht="22.15" customHeight="1" x14ac:dyDescent="0.4">
      <c r="A2" s="4" t="s">
        <v>1</v>
      </c>
      <c r="B2" s="5" t="s">
        <v>2</v>
      </c>
      <c r="C2" s="5" t="s">
        <v>3</v>
      </c>
      <c r="D2" s="5" t="s">
        <v>4</v>
      </c>
      <c r="E2" s="6" t="s">
        <v>5</v>
      </c>
      <c r="F2" s="6"/>
      <c r="G2" s="6"/>
      <c r="H2" s="5" t="s">
        <v>6</v>
      </c>
      <c r="I2" s="6" t="s">
        <v>7</v>
      </c>
      <c r="J2" s="6"/>
      <c r="K2" s="6"/>
      <c r="L2" s="7" t="s">
        <v>8</v>
      </c>
      <c r="M2" s="6" t="s">
        <v>9</v>
      </c>
      <c r="N2" s="6"/>
      <c r="O2" s="8"/>
    </row>
    <row r="3" spans="1:15" ht="22.15" customHeight="1" x14ac:dyDescent="0.4">
      <c r="A3" s="97" t="s">
        <v>26</v>
      </c>
      <c r="B3" s="98"/>
      <c r="C3" s="98"/>
      <c r="D3" s="98"/>
      <c r="E3" s="98"/>
      <c r="F3" s="98"/>
      <c r="G3" s="98"/>
      <c r="H3" s="32"/>
      <c r="I3" s="99">
        <v>0.40972222222222227</v>
      </c>
      <c r="J3" s="13" t="s">
        <v>12</v>
      </c>
      <c r="K3" s="99">
        <f>I3+TIME(0,5,0)</f>
        <v>0.41319444444444448</v>
      </c>
      <c r="L3" s="32"/>
      <c r="M3" s="32"/>
      <c r="N3" s="32"/>
      <c r="O3" s="33"/>
    </row>
    <row r="4" spans="1:15" ht="22.15" customHeight="1" x14ac:dyDescent="0.4">
      <c r="A4" s="16" t="s">
        <v>46</v>
      </c>
      <c r="B4" s="17"/>
      <c r="C4" s="18" t="s">
        <v>47</v>
      </c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9"/>
    </row>
    <row r="5" spans="1:15" s="27" customFormat="1" ht="22.15" customHeight="1" x14ac:dyDescent="0.4">
      <c r="A5" s="20">
        <v>1</v>
      </c>
      <c r="B5" s="21" t="str">
        <f>IF([1]名簿!C2=0,"",VLOOKUP(A5,[1]名簿!$B$2:$C$20,2,0))</f>
        <v>三根中学校</v>
      </c>
      <c r="C5" s="22">
        <f t="shared" ref="C5:C13" si="0">D5-TIME(0,10,0)</f>
        <v>0.38541666666666674</v>
      </c>
      <c r="D5" s="23">
        <f t="shared" ref="D5:D13" si="1">E5-TIME(0,5,0)</f>
        <v>0.39236111111111116</v>
      </c>
      <c r="E5" s="24">
        <f t="shared" ref="E5:E13" si="2">G5-TIME(0,15,0)</f>
        <v>0.39583333333333337</v>
      </c>
      <c r="F5" s="13" t="s">
        <v>15</v>
      </c>
      <c r="G5" s="22">
        <f t="shared" ref="G5:G13" si="3">I5-TIME(0,5,0)</f>
        <v>0.40625000000000006</v>
      </c>
      <c r="H5" s="25" t="s">
        <v>16</v>
      </c>
      <c r="I5" s="24">
        <f t="shared" ref="I5:I13" si="4">K5-TIME(0,7,0)</f>
        <v>0.40972222222222227</v>
      </c>
      <c r="J5" s="13" t="s">
        <v>12</v>
      </c>
      <c r="K5" s="22">
        <f>M5-TIME(0,3,0)</f>
        <v>0.41458333333333336</v>
      </c>
      <c r="L5" s="23">
        <f t="shared" ref="L5:L13" si="5">G5</f>
        <v>0.40625000000000006</v>
      </c>
      <c r="M5" s="24">
        <f>K3+TIME(0,5,0)</f>
        <v>0.41666666666666669</v>
      </c>
      <c r="N5" s="13" t="s">
        <v>15</v>
      </c>
      <c r="O5" s="26">
        <f t="shared" ref="O5:O13" si="6">M5+TIME(0,7,0)</f>
        <v>0.42152777777777778</v>
      </c>
    </row>
    <row r="6" spans="1:15" s="27" customFormat="1" ht="22.15" customHeight="1" x14ac:dyDescent="0.4">
      <c r="A6" s="28">
        <v>2</v>
      </c>
      <c r="B6" s="21" t="str">
        <f>IF([1]名簿!C3=0,"",VLOOKUP(A6,[1]名簿!$B$2:$C$20,2,0))</f>
        <v>芙蓉中学校</v>
      </c>
      <c r="C6" s="22">
        <f t="shared" si="0"/>
        <v>0.39236111111111116</v>
      </c>
      <c r="D6" s="23">
        <f t="shared" si="1"/>
        <v>0.39930555555555558</v>
      </c>
      <c r="E6" s="24">
        <f t="shared" si="2"/>
        <v>0.40277777777777779</v>
      </c>
      <c r="F6" s="13" t="s">
        <v>15</v>
      </c>
      <c r="G6" s="22">
        <f t="shared" si="3"/>
        <v>0.41319444444444448</v>
      </c>
      <c r="H6" s="25" t="s">
        <v>17</v>
      </c>
      <c r="I6" s="24">
        <f t="shared" si="4"/>
        <v>0.41666666666666669</v>
      </c>
      <c r="J6" s="13" t="s">
        <v>12</v>
      </c>
      <c r="K6" s="22">
        <f t="shared" ref="K6:K15" si="7">M6-TIME(0,3,0)</f>
        <v>0.42152777777777778</v>
      </c>
      <c r="L6" s="23">
        <f t="shared" si="5"/>
        <v>0.41319444444444448</v>
      </c>
      <c r="M6" s="24">
        <f>O5+TIME(0,3,0)</f>
        <v>0.4236111111111111</v>
      </c>
      <c r="N6" s="13" t="s">
        <v>15</v>
      </c>
      <c r="O6" s="26">
        <f t="shared" si="6"/>
        <v>0.4284722222222222</v>
      </c>
    </row>
    <row r="7" spans="1:15" s="27" customFormat="1" ht="22.15" customHeight="1" x14ac:dyDescent="0.4">
      <c r="A7" s="20">
        <v>3</v>
      </c>
      <c r="B7" s="21" t="str">
        <f>IF([1]名簿!C4=0,"",VLOOKUP(A7,[1]名簿!$B$2:$C$20,2,0))</f>
        <v>有田中学校</v>
      </c>
      <c r="C7" s="22">
        <f t="shared" si="0"/>
        <v>0.39930555555555558</v>
      </c>
      <c r="D7" s="23">
        <f t="shared" si="1"/>
        <v>0.40625</v>
      </c>
      <c r="E7" s="24">
        <f t="shared" si="2"/>
        <v>0.40972222222222221</v>
      </c>
      <c r="F7" s="13" t="s">
        <v>15</v>
      </c>
      <c r="G7" s="22">
        <f t="shared" si="3"/>
        <v>0.4201388888888889</v>
      </c>
      <c r="H7" s="25" t="s">
        <v>16</v>
      </c>
      <c r="I7" s="24">
        <f t="shared" si="4"/>
        <v>0.4236111111111111</v>
      </c>
      <c r="J7" s="13" t="s">
        <v>12</v>
      </c>
      <c r="K7" s="22">
        <f t="shared" si="7"/>
        <v>0.4284722222222222</v>
      </c>
      <c r="L7" s="23">
        <f t="shared" si="5"/>
        <v>0.4201388888888889</v>
      </c>
      <c r="M7" s="24">
        <f t="shared" ref="M7:M15" si="8">O6+TIME(0,3,0)</f>
        <v>0.43055555555555552</v>
      </c>
      <c r="N7" s="13" t="s">
        <v>15</v>
      </c>
      <c r="O7" s="26">
        <f t="shared" si="6"/>
        <v>0.43541666666666662</v>
      </c>
    </row>
    <row r="8" spans="1:15" s="27" customFormat="1" ht="22.15" customHeight="1" x14ac:dyDescent="0.4">
      <c r="A8" s="20">
        <v>4</v>
      </c>
      <c r="B8" s="21" t="str">
        <f>IF([1]名簿!C5=0,"",VLOOKUP(A8,[1]名簿!$B$2:$C$20,2,0))</f>
        <v>白石中学校</v>
      </c>
      <c r="C8" s="22">
        <f t="shared" si="0"/>
        <v>0.40625</v>
      </c>
      <c r="D8" s="23">
        <f t="shared" si="1"/>
        <v>0.41319444444444442</v>
      </c>
      <c r="E8" s="24">
        <f t="shared" si="2"/>
        <v>0.41666666666666663</v>
      </c>
      <c r="F8" s="13" t="s">
        <v>15</v>
      </c>
      <c r="G8" s="22">
        <f t="shared" si="3"/>
        <v>0.42708333333333331</v>
      </c>
      <c r="H8" s="25" t="s">
        <v>17</v>
      </c>
      <c r="I8" s="24">
        <f t="shared" si="4"/>
        <v>0.43055555555555552</v>
      </c>
      <c r="J8" s="13" t="s">
        <v>12</v>
      </c>
      <c r="K8" s="22">
        <f t="shared" si="7"/>
        <v>0.43541666666666662</v>
      </c>
      <c r="L8" s="23">
        <f t="shared" si="5"/>
        <v>0.42708333333333331</v>
      </c>
      <c r="M8" s="24">
        <f t="shared" si="8"/>
        <v>0.43749999999999994</v>
      </c>
      <c r="N8" s="13" t="s">
        <v>15</v>
      </c>
      <c r="O8" s="26">
        <f t="shared" si="6"/>
        <v>0.44236111111111104</v>
      </c>
    </row>
    <row r="9" spans="1:15" s="27" customFormat="1" ht="22.15" customHeight="1" x14ac:dyDescent="0.4">
      <c r="A9" s="20">
        <v>5</v>
      </c>
      <c r="B9" s="21" t="str">
        <f>IF([1]名簿!C6=0,"",VLOOKUP(A9,[1]名簿!$B$2:$C$20,2,0))</f>
        <v>相知中学校</v>
      </c>
      <c r="C9" s="22">
        <f t="shared" si="0"/>
        <v>0.41319444444444442</v>
      </c>
      <c r="D9" s="23">
        <f t="shared" si="1"/>
        <v>0.42013888888888884</v>
      </c>
      <c r="E9" s="24">
        <f t="shared" si="2"/>
        <v>0.42361111111111105</v>
      </c>
      <c r="F9" s="13" t="s">
        <v>15</v>
      </c>
      <c r="G9" s="22">
        <f t="shared" si="3"/>
        <v>0.43402777777777773</v>
      </c>
      <c r="H9" s="25" t="s">
        <v>16</v>
      </c>
      <c r="I9" s="24">
        <f t="shared" si="4"/>
        <v>0.43749999999999994</v>
      </c>
      <c r="J9" s="13" t="s">
        <v>12</v>
      </c>
      <c r="K9" s="22">
        <f t="shared" si="7"/>
        <v>0.44236111111111104</v>
      </c>
      <c r="L9" s="23">
        <f t="shared" si="5"/>
        <v>0.43402777777777773</v>
      </c>
      <c r="M9" s="24">
        <f t="shared" si="8"/>
        <v>0.44444444444444436</v>
      </c>
      <c r="N9" s="13" t="s">
        <v>15</v>
      </c>
      <c r="O9" s="26">
        <f t="shared" si="6"/>
        <v>0.44930555555555546</v>
      </c>
    </row>
    <row r="10" spans="1:15" s="27" customFormat="1" ht="22.15" customHeight="1" x14ac:dyDescent="0.4">
      <c r="A10" s="20">
        <v>6</v>
      </c>
      <c r="B10" s="21" t="str">
        <f>IF([1]名簿!C7=0,"",VLOOKUP(A10,[1]名簿!$B$2:$C$20,2,0))</f>
        <v>有明中学校</v>
      </c>
      <c r="C10" s="22">
        <f t="shared" si="0"/>
        <v>0.42013888888888884</v>
      </c>
      <c r="D10" s="23">
        <f t="shared" si="1"/>
        <v>0.42708333333333326</v>
      </c>
      <c r="E10" s="24">
        <f t="shared" si="2"/>
        <v>0.43055555555555547</v>
      </c>
      <c r="F10" s="13" t="s">
        <v>15</v>
      </c>
      <c r="G10" s="22">
        <f t="shared" si="3"/>
        <v>0.44097222222222215</v>
      </c>
      <c r="H10" s="25" t="s">
        <v>17</v>
      </c>
      <c r="I10" s="24">
        <f t="shared" si="4"/>
        <v>0.44444444444444436</v>
      </c>
      <c r="J10" s="13" t="s">
        <v>12</v>
      </c>
      <c r="K10" s="22">
        <f t="shared" si="7"/>
        <v>0.44930555555555546</v>
      </c>
      <c r="L10" s="23">
        <f t="shared" si="5"/>
        <v>0.44097222222222215</v>
      </c>
      <c r="M10" s="24">
        <f t="shared" si="8"/>
        <v>0.45138888888888878</v>
      </c>
      <c r="N10" s="13" t="s">
        <v>15</v>
      </c>
      <c r="O10" s="26">
        <f t="shared" si="6"/>
        <v>0.45624999999999988</v>
      </c>
    </row>
    <row r="11" spans="1:15" s="27" customFormat="1" ht="22.15" customHeight="1" x14ac:dyDescent="0.4">
      <c r="A11" s="29" t="s">
        <v>18</v>
      </c>
      <c r="B11" s="30"/>
      <c r="C11" s="30"/>
      <c r="D11" s="31">
        <v>18</v>
      </c>
      <c r="E11" s="32" t="s">
        <v>19</v>
      </c>
      <c r="F11" s="32"/>
      <c r="G11" s="32"/>
      <c r="H11" s="32"/>
      <c r="I11" s="14">
        <f>O10</f>
        <v>0.45624999999999988</v>
      </c>
      <c r="J11" s="13" t="s">
        <v>12</v>
      </c>
      <c r="K11" s="14">
        <f>I11+TIME(0,D11,0)</f>
        <v>0.46874999999999989</v>
      </c>
      <c r="L11" s="32"/>
      <c r="M11" s="32"/>
      <c r="N11" s="32"/>
      <c r="O11" s="33"/>
    </row>
    <row r="12" spans="1:15" s="27" customFormat="1" ht="22.15" customHeight="1" x14ac:dyDescent="0.4">
      <c r="A12" s="20">
        <v>7</v>
      </c>
      <c r="B12" s="21" t="str">
        <f>IF([1]名簿!C8=0,"",VLOOKUP(A12,[1]名簿!$B$2:$C$20,2,0))</f>
        <v>鹿島東部中学校</v>
      </c>
      <c r="C12" s="22">
        <f t="shared" si="0"/>
        <v>0.43749999999999994</v>
      </c>
      <c r="D12" s="23">
        <f t="shared" si="1"/>
        <v>0.44444444444444436</v>
      </c>
      <c r="E12" s="24">
        <f t="shared" si="2"/>
        <v>0.44791666666666657</v>
      </c>
      <c r="F12" s="13" t="s">
        <v>15</v>
      </c>
      <c r="G12" s="22">
        <f t="shared" si="3"/>
        <v>0.45833333333333326</v>
      </c>
      <c r="H12" s="25" t="s">
        <v>16</v>
      </c>
      <c r="I12" s="24">
        <f t="shared" si="4"/>
        <v>0.46180555555555547</v>
      </c>
      <c r="J12" s="13" t="s">
        <v>12</v>
      </c>
      <c r="K12" s="22">
        <f t="shared" si="7"/>
        <v>0.46666666666666656</v>
      </c>
      <c r="L12" s="23">
        <f t="shared" si="5"/>
        <v>0.45833333333333326</v>
      </c>
      <c r="M12" s="24">
        <f>K11</f>
        <v>0.46874999999999989</v>
      </c>
      <c r="N12" s="13" t="s">
        <v>15</v>
      </c>
      <c r="O12" s="26">
        <f t="shared" si="6"/>
        <v>0.47361111111111098</v>
      </c>
    </row>
    <row r="13" spans="1:15" s="27" customFormat="1" ht="22.15" customHeight="1" x14ac:dyDescent="0.4">
      <c r="A13" s="20">
        <v>8</v>
      </c>
      <c r="B13" s="21" t="str">
        <f>IF([1]名簿!C9=0,"",VLOOKUP(A13,[1]名簿!$B$2:$C$20,2,0))</f>
        <v>西唐津中学校</v>
      </c>
      <c r="C13" s="22">
        <f t="shared" si="0"/>
        <v>0.44444444444444436</v>
      </c>
      <c r="D13" s="23">
        <f t="shared" si="1"/>
        <v>0.45138888888888878</v>
      </c>
      <c r="E13" s="24">
        <f t="shared" si="2"/>
        <v>0.45486111111111099</v>
      </c>
      <c r="F13" s="13" t="s">
        <v>15</v>
      </c>
      <c r="G13" s="22">
        <f t="shared" si="3"/>
        <v>0.46527777777777768</v>
      </c>
      <c r="H13" s="25" t="s">
        <v>17</v>
      </c>
      <c r="I13" s="24">
        <f t="shared" si="4"/>
        <v>0.46874999999999989</v>
      </c>
      <c r="J13" s="13" t="s">
        <v>12</v>
      </c>
      <c r="K13" s="22">
        <f t="shared" si="7"/>
        <v>0.47361111111111098</v>
      </c>
      <c r="L13" s="23">
        <f t="shared" si="5"/>
        <v>0.46527777777777768</v>
      </c>
      <c r="M13" s="24">
        <f t="shared" si="8"/>
        <v>0.47569444444444431</v>
      </c>
      <c r="N13" s="13" t="s">
        <v>15</v>
      </c>
      <c r="O13" s="26">
        <f t="shared" si="6"/>
        <v>0.4805555555555554</v>
      </c>
    </row>
    <row r="14" spans="1:15" s="27" customFormat="1" ht="22.15" customHeight="1" x14ac:dyDescent="0.4">
      <c r="A14" s="20">
        <v>9</v>
      </c>
      <c r="B14" s="21" t="str">
        <f>IF([1]名簿!C10=0,"",VLOOKUP(A14,[1]名簿!$B$2:$C$20,2,0))</f>
        <v>唐津第一中学校</v>
      </c>
      <c r="C14" s="22">
        <f>D14-TIME(0,10,0)</f>
        <v>0.45138888888888878</v>
      </c>
      <c r="D14" s="23">
        <f>E14-TIME(0,5,0)</f>
        <v>0.4583333333333332</v>
      </c>
      <c r="E14" s="24">
        <f>G14-TIME(0,15,0)</f>
        <v>0.46180555555555541</v>
      </c>
      <c r="F14" s="13" t="s">
        <v>15</v>
      </c>
      <c r="G14" s="22">
        <f>I14-TIME(0,5,0)</f>
        <v>0.4722222222222221</v>
      </c>
      <c r="H14" s="25" t="s">
        <v>16</v>
      </c>
      <c r="I14" s="24">
        <f>K14-TIME(0,7,0)</f>
        <v>0.47569444444444431</v>
      </c>
      <c r="J14" s="13" t="s">
        <v>12</v>
      </c>
      <c r="K14" s="22">
        <f t="shared" si="7"/>
        <v>0.4805555555555554</v>
      </c>
      <c r="L14" s="23">
        <f>G14</f>
        <v>0.4722222222222221</v>
      </c>
      <c r="M14" s="24">
        <f t="shared" si="8"/>
        <v>0.48263888888888873</v>
      </c>
      <c r="N14" s="13" t="s">
        <v>15</v>
      </c>
      <c r="O14" s="26">
        <f>M14+TIME(0,7,0)</f>
        <v>0.48749999999999982</v>
      </c>
    </row>
    <row r="15" spans="1:15" s="27" customFormat="1" ht="22.15" customHeight="1" x14ac:dyDescent="0.4">
      <c r="A15" s="20">
        <v>10</v>
      </c>
      <c r="B15" s="21" t="str">
        <f>IF([1]名簿!C11=0,"",VLOOKUP(A15,[1]名簿!$B$2:$C$20,2,0))</f>
        <v>三田川中学校</v>
      </c>
      <c r="C15" s="22">
        <f>D15-TIME(0,10,0)</f>
        <v>0.4583333333333332</v>
      </c>
      <c r="D15" s="23">
        <f>E15-TIME(0,5,0)</f>
        <v>0.46527777777777762</v>
      </c>
      <c r="E15" s="24">
        <f>G15-TIME(0,15,0)</f>
        <v>0.46874999999999983</v>
      </c>
      <c r="F15" s="13" t="s">
        <v>15</v>
      </c>
      <c r="G15" s="22">
        <f>I15-TIME(0,5,0)</f>
        <v>0.47916666666666652</v>
      </c>
      <c r="H15" s="25" t="s">
        <v>17</v>
      </c>
      <c r="I15" s="24">
        <f>K15-TIME(0,7,0)</f>
        <v>0.48263888888888873</v>
      </c>
      <c r="J15" s="13" t="s">
        <v>12</v>
      </c>
      <c r="K15" s="22">
        <f t="shared" si="7"/>
        <v>0.48749999999999982</v>
      </c>
      <c r="L15" s="23">
        <f>G15</f>
        <v>0.47916666666666652</v>
      </c>
      <c r="M15" s="24">
        <f t="shared" si="8"/>
        <v>0.48958333333333315</v>
      </c>
      <c r="N15" s="13" t="s">
        <v>15</v>
      </c>
      <c r="O15" s="26">
        <f>M15+TIME(0,7,0)</f>
        <v>0.49444444444444424</v>
      </c>
    </row>
    <row r="16" spans="1:15" s="27" customFormat="1" ht="22.15" customHeight="1" x14ac:dyDescent="0.4">
      <c r="A16" s="28">
        <v>11</v>
      </c>
      <c r="B16" s="34" t="str">
        <f>IF([1]名簿!C6=0,"",VLOOKUP(A16,[1]名簿!$B$2:$C$20,2,0))</f>
        <v>山内中学校</v>
      </c>
      <c r="C16" s="22">
        <f>D16-TIME(0,10,0)</f>
        <v>0.46527777777777762</v>
      </c>
      <c r="D16" s="23">
        <f>E16-TIME(0,5,0)</f>
        <v>0.47222222222222204</v>
      </c>
      <c r="E16" s="24">
        <f>G16-TIME(0,15,0)</f>
        <v>0.47569444444444425</v>
      </c>
      <c r="F16" s="13" t="s">
        <v>15</v>
      </c>
      <c r="G16" s="22">
        <f>I16-TIME(0,5,0)</f>
        <v>0.48611111111111094</v>
      </c>
      <c r="H16" s="25" t="s">
        <v>21</v>
      </c>
      <c r="I16" s="24">
        <f>K16-TIME(0,7,0)</f>
        <v>0.48958333333333315</v>
      </c>
      <c r="J16" s="13" t="s">
        <v>12</v>
      </c>
      <c r="K16" s="22">
        <f>M16-TIME(0,3,0)</f>
        <v>0.49444444444444424</v>
      </c>
      <c r="L16" s="23">
        <f>G16</f>
        <v>0.48611111111111094</v>
      </c>
      <c r="M16" s="24">
        <f>O15+TIME(0,3,0)</f>
        <v>0.49652777777777757</v>
      </c>
      <c r="N16" s="13" t="s">
        <v>15</v>
      </c>
      <c r="O16" s="26">
        <f>M16+TIME(0,7,0)</f>
        <v>0.50138888888888866</v>
      </c>
    </row>
    <row r="17" spans="1:16" s="27" customFormat="1" ht="22.15" customHeight="1" x14ac:dyDescent="0.4">
      <c r="A17" s="20">
        <v>12</v>
      </c>
      <c r="B17" s="21" t="str">
        <f>IF([1]名簿!C7=0,"",VLOOKUP(A17,[1]名簿!$B$2:$C$20,2,0))</f>
        <v>東原庠舎中央校</v>
      </c>
      <c r="C17" s="22">
        <f>D17-TIME(0,10,0)</f>
        <v>0.47222222222222204</v>
      </c>
      <c r="D17" s="23">
        <f>E17-TIME(0,5,0)</f>
        <v>0.47916666666666646</v>
      </c>
      <c r="E17" s="24">
        <f>G17-TIME(0,15,0)</f>
        <v>0.48263888888888867</v>
      </c>
      <c r="F17" s="13" t="s">
        <v>12</v>
      </c>
      <c r="G17" s="22">
        <f>I17-TIME(0,5,0)</f>
        <v>0.49305555555555536</v>
      </c>
      <c r="H17" s="25" t="s">
        <v>20</v>
      </c>
      <c r="I17" s="24">
        <f>K17-TIME(0,7,0)</f>
        <v>0.49652777777777757</v>
      </c>
      <c r="J17" s="13" t="s">
        <v>12</v>
      </c>
      <c r="K17" s="22">
        <f t="shared" ref="K17:K25" si="9">M17-TIME(0,3,0)</f>
        <v>0.50138888888888866</v>
      </c>
      <c r="L17" s="23">
        <f>G17</f>
        <v>0.49305555555555536</v>
      </c>
      <c r="M17" s="24">
        <f>O16+TIME(0,3,0)</f>
        <v>0.50347222222222199</v>
      </c>
      <c r="N17" s="13" t="s">
        <v>15</v>
      </c>
      <c r="O17" s="26">
        <f>M17+TIME(0,7,0)</f>
        <v>0.50833333333333308</v>
      </c>
    </row>
    <row r="18" spans="1:16" s="27" customFormat="1" ht="22.15" customHeight="1" x14ac:dyDescent="0.4">
      <c r="A18" s="29" t="s">
        <v>22</v>
      </c>
      <c r="B18" s="30"/>
      <c r="C18" s="30"/>
      <c r="D18" s="31">
        <v>63</v>
      </c>
      <c r="E18" s="32" t="s">
        <v>19</v>
      </c>
      <c r="F18" s="32"/>
      <c r="G18" s="32"/>
      <c r="H18" s="32"/>
      <c r="I18" s="14">
        <f>O17</f>
        <v>0.50833333333333308</v>
      </c>
      <c r="J18" s="13" t="s">
        <v>12</v>
      </c>
      <c r="K18" s="14">
        <f>I18+TIME(0,D18,0)</f>
        <v>0.55208333333333304</v>
      </c>
      <c r="L18" s="32"/>
      <c r="M18" s="32"/>
      <c r="N18" s="32"/>
      <c r="O18" s="33"/>
    </row>
    <row r="19" spans="1:16" s="27" customFormat="1" ht="22.15" customHeight="1" x14ac:dyDescent="0.4">
      <c r="A19" s="28">
        <v>13</v>
      </c>
      <c r="B19" s="21" t="str">
        <f>IF([1]名簿!C8=0,"",VLOOKUP(A19,[1]名簿!$B$2:$C$20,2,0))</f>
        <v>大浦中学校</v>
      </c>
      <c r="C19" s="22">
        <f t="shared" ref="C19:C24" si="10">D19-TIME(0,10,0)</f>
        <v>0.52083333333333315</v>
      </c>
      <c r="D19" s="23">
        <f t="shared" ref="D19:D24" si="11">E19-TIME(0,5,0)</f>
        <v>0.52777777777777757</v>
      </c>
      <c r="E19" s="24">
        <f t="shared" ref="E19:E24" si="12">G19-TIME(0,15,0)</f>
        <v>0.53124999999999978</v>
      </c>
      <c r="F19" s="13" t="s">
        <v>12</v>
      </c>
      <c r="G19" s="22">
        <f t="shared" ref="G19:G24" si="13">I19-TIME(0,5,0)</f>
        <v>0.54166666666666641</v>
      </c>
      <c r="H19" s="25" t="s">
        <v>21</v>
      </c>
      <c r="I19" s="24">
        <f t="shared" ref="I19:I24" si="14">K19-TIME(0,7,0)</f>
        <v>0.54513888888888862</v>
      </c>
      <c r="J19" s="13" t="s">
        <v>12</v>
      </c>
      <c r="K19" s="22">
        <f t="shared" si="9"/>
        <v>0.54999999999999971</v>
      </c>
      <c r="L19" s="23">
        <f t="shared" ref="L19:L24" si="15">G19</f>
        <v>0.54166666666666641</v>
      </c>
      <c r="M19" s="24">
        <f>K18</f>
        <v>0.55208333333333304</v>
      </c>
      <c r="N19" s="13" t="s">
        <v>12</v>
      </c>
      <c r="O19" s="26">
        <f t="shared" ref="O19:O24" si="16">M19+TIME(0,7,0)</f>
        <v>0.55694444444444413</v>
      </c>
    </row>
    <row r="20" spans="1:16" s="27" customFormat="1" ht="22.15" customHeight="1" x14ac:dyDescent="0.4">
      <c r="A20" s="20">
        <v>14</v>
      </c>
      <c r="B20" s="21" t="str">
        <f>IF([1]名簿!C9=0,"",VLOOKUP(A20,[1]名簿!$B$2:$C$20,2,0))</f>
        <v>川副中学校</v>
      </c>
      <c r="C20" s="22">
        <f t="shared" si="10"/>
        <v>0.52777777777777757</v>
      </c>
      <c r="D20" s="23">
        <f t="shared" si="11"/>
        <v>0.53472222222222199</v>
      </c>
      <c r="E20" s="24">
        <f t="shared" si="12"/>
        <v>0.5381944444444442</v>
      </c>
      <c r="F20" s="13" t="s">
        <v>12</v>
      </c>
      <c r="G20" s="22">
        <f t="shared" si="13"/>
        <v>0.54861111111111083</v>
      </c>
      <c r="H20" s="25" t="s">
        <v>20</v>
      </c>
      <c r="I20" s="24">
        <f t="shared" si="14"/>
        <v>0.55208333333333304</v>
      </c>
      <c r="J20" s="13" t="s">
        <v>12</v>
      </c>
      <c r="K20" s="22">
        <f t="shared" si="9"/>
        <v>0.55694444444444413</v>
      </c>
      <c r="L20" s="23">
        <f t="shared" si="15"/>
        <v>0.54861111111111083</v>
      </c>
      <c r="M20" s="24">
        <f t="shared" ref="M20:M25" si="17">O19+TIME(0,3,0)</f>
        <v>0.55902777777777746</v>
      </c>
      <c r="N20" s="13" t="s">
        <v>12</v>
      </c>
      <c r="O20" s="26">
        <f t="shared" si="16"/>
        <v>0.56388888888888855</v>
      </c>
    </row>
    <row r="21" spans="1:16" s="27" customFormat="1" ht="22.15" customHeight="1" x14ac:dyDescent="0.4">
      <c r="A21" s="28">
        <v>15</v>
      </c>
      <c r="B21" s="21" t="str">
        <f>IF([1]名簿!C10=0,"",VLOOKUP(A21,[1]名簿!$B$2:$C$20,2,0))</f>
        <v>思斉中学校</v>
      </c>
      <c r="C21" s="22">
        <f t="shared" si="10"/>
        <v>0.53472222222222199</v>
      </c>
      <c r="D21" s="23">
        <f t="shared" si="11"/>
        <v>0.54166666666666641</v>
      </c>
      <c r="E21" s="24">
        <f t="shared" si="12"/>
        <v>0.54513888888888862</v>
      </c>
      <c r="F21" s="13" t="s">
        <v>12</v>
      </c>
      <c r="G21" s="22">
        <f t="shared" si="13"/>
        <v>0.55555555555555525</v>
      </c>
      <c r="H21" s="25" t="s">
        <v>21</v>
      </c>
      <c r="I21" s="24">
        <f t="shared" si="14"/>
        <v>0.55902777777777746</v>
      </c>
      <c r="J21" s="13" t="s">
        <v>12</v>
      </c>
      <c r="K21" s="22">
        <f t="shared" si="9"/>
        <v>0.56388888888888855</v>
      </c>
      <c r="L21" s="23">
        <f t="shared" si="15"/>
        <v>0.55555555555555525</v>
      </c>
      <c r="M21" s="24">
        <f t="shared" si="17"/>
        <v>0.56597222222222188</v>
      </c>
      <c r="N21" s="13" t="s">
        <v>12</v>
      </c>
      <c r="O21" s="26">
        <f t="shared" si="16"/>
        <v>0.57083333333333297</v>
      </c>
    </row>
    <row r="22" spans="1:16" s="27" customFormat="1" ht="22.15" customHeight="1" x14ac:dyDescent="0.4">
      <c r="A22" s="20">
        <v>16</v>
      </c>
      <c r="B22" s="21" t="str">
        <f>IF([1]名簿!C11=0,"",VLOOKUP(A22,[1]名簿!$B$2:$C$20,2,0))</f>
        <v>玄海みらい学園</v>
      </c>
      <c r="C22" s="22">
        <f t="shared" si="10"/>
        <v>0.54166666666666641</v>
      </c>
      <c r="D22" s="23">
        <f t="shared" si="11"/>
        <v>0.54861111111111083</v>
      </c>
      <c r="E22" s="24">
        <f t="shared" si="12"/>
        <v>0.55208333333333304</v>
      </c>
      <c r="F22" s="13" t="s">
        <v>12</v>
      </c>
      <c r="G22" s="22">
        <f t="shared" si="13"/>
        <v>0.56249999999999967</v>
      </c>
      <c r="H22" s="25" t="s">
        <v>20</v>
      </c>
      <c r="I22" s="24">
        <f t="shared" si="14"/>
        <v>0.56597222222222188</v>
      </c>
      <c r="J22" s="13" t="s">
        <v>12</v>
      </c>
      <c r="K22" s="22">
        <f t="shared" si="9"/>
        <v>0.57083333333333297</v>
      </c>
      <c r="L22" s="23">
        <f t="shared" si="15"/>
        <v>0.56249999999999967</v>
      </c>
      <c r="M22" s="24">
        <f t="shared" si="17"/>
        <v>0.5729166666666663</v>
      </c>
      <c r="N22" s="13" t="s">
        <v>12</v>
      </c>
      <c r="O22" s="26">
        <f t="shared" si="16"/>
        <v>0.57777777777777739</v>
      </c>
    </row>
    <row r="23" spans="1:16" s="27" customFormat="1" ht="22.15" customHeight="1" x14ac:dyDescent="0.4">
      <c r="A23" s="28">
        <v>17</v>
      </c>
      <c r="B23" s="21" t="str">
        <f>IF([1]名簿!C12=0,"",VLOOKUP(A23,[1]名簿!$B$2:$C$20,2,0))</f>
        <v>大町ひじり学園</v>
      </c>
      <c r="C23" s="22">
        <f t="shared" si="10"/>
        <v>0.54861111111111083</v>
      </c>
      <c r="D23" s="23">
        <f t="shared" si="11"/>
        <v>0.55555555555555525</v>
      </c>
      <c r="E23" s="24">
        <f t="shared" si="12"/>
        <v>0.55902777777777746</v>
      </c>
      <c r="F23" s="13" t="s">
        <v>12</v>
      </c>
      <c r="G23" s="22">
        <f t="shared" si="13"/>
        <v>0.56944444444444409</v>
      </c>
      <c r="H23" s="25" t="s">
        <v>21</v>
      </c>
      <c r="I23" s="24">
        <f t="shared" si="14"/>
        <v>0.5729166666666663</v>
      </c>
      <c r="J23" s="13" t="s">
        <v>12</v>
      </c>
      <c r="K23" s="22">
        <f t="shared" si="9"/>
        <v>0.57777777777777739</v>
      </c>
      <c r="L23" s="23">
        <f t="shared" si="15"/>
        <v>0.56944444444444409</v>
      </c>
      <c r="M23" s="24">
        <f t="shared" si="17"/>
        <v>0.57986111111111072</v>
      </c>
      <c r="N23" s="13" t="s">
        <v>12</v>
      </c>
      <c r="O23" s="26">
        <f t="shared" si="16"/>
        <v>0.58472222222222181</v>
      </c>
    </row>
    <row r="24" spans="1:16" ht="22.15" customHeight="1" x14ac:dyDescent="0.4">
      <c r="A24" s="20">
        <v>18</v>
      </c>
      <c r="B24" s="21" t="str">
        <f>IF([1]名簿!C13=0,"",VLOOKUP(A24,[1]名簿!$B$2:$C$20,2,0))</f>
        <v>上峰中学校</v>
      </c>
      <c r="C24" s="22">
        <f t="shared" si="10"/>
        <v>0.55555555555555525</v>
      </c>
      <c r="D24" s="23">
        <f t="shared" si="11"/>
        <v>0.56249999999999967</v>
      </c>
      <c r="E24" s="24">
        <f t="shared" si="12"/>
        <v>0.56597222222222188</v>
      </c>
      <c r="F24" s="13" t="s">
        <v>12</v>
      </c>
      <c r="G24" s="22">
        <f t="shared" si="13"/>
        <v>0.57638888888888851</v>
      </c>
      <c r="H24" s="25" t="s">
        <v>20</v>
      </c>
      <c r="I24" s="24">
        <f t="shared" si="14"/>
        <v>0.57986111111111072</v>
      </c>
      <c r="J24" s="13" t="s">
        <v>12</v>
      </c>
      <c r="K24" s="22">
        <f t="shared" si="9"/>
        <v>0.58472222222222181</v>
      </c>
      <c r="L24" s="23">
        <f t="shared" si="15"/>
        <v>0.57638888888888851</v>
      </c>
      <c r="M24" s="24">
        <f t="shared" si="17"/>
        <v>0.58680555555555514</v>
      </c>
      <c r="N24" s="13" t="s">
        <v>12</v>
      </c>
      <c r="O24" s="26">
        <f t="shared" si="16"/>
        <v>0.59166666666666623</v>
      </c>
      <c r="P24" s="27"/>
    </row>
    <row r="25" spans="1:16" ht="22.15" customHeight="1" x14ac:dyDescent="0.4">
      <c r="A25" s="28">
        <v>19</v>
      </c>
      <c r="B25" s="21" t="str">
        <f>IF([1]名簿!C14=0,"",VLOOKUP(A25,[1]名簿!$B$2:$C$20,2,0))</f>
        <v>鏡中学校</v>
      </c>
      <c r="C25" s="22">
        <f>D25-TIME(0,10,0)</f>
        <v>0.56249999999999967</v>
      </c>
      <c r="D25" s="23">
        <f>E25-TIME(0,5,0)</f>
        <v>0.56944444444444409</v>
      </c>
      <c r="E25" s="24">
        <f>G25-TIME(0,15,0)</f>
        <v>0.5729166666666663</v>
      </c>
      <c r="F25" s="13" t="s">
        <v>12</v>
      </c>
      <c r="G25" s="22">
        <f>I25-TIME(0,5,0)</f>
        <v>0.58333333333333293</v>
      </c>
      <c r="H25" s="25" t="s">
        <v>21</v>
      </c>
      <c r="I25" s="24">
        <f>K25-TIME(0,7,0)</f>
        <v>0.58680555555555514</v>
      </c>
      <c r="J25" s="13" t="s">
        <v>12</v>
      </c>
      <c r="K25" s="22">
        <f t="shared" si="9"/>
        <v>0.59166666666666623</v>
      </c>
      <c r="L25" s="23">
        <f>G25</f>
        <v>0.58333333333333293</v>
      </c>
      <c r="M25" s="24">
        <f t="shared" si="17"/>
        <v>0.59374999999999956</v>
      </c>
      <c r="N25" s="13" t="s">
        <v>12</v>
      </c>
      <c r="O25" s="26">
        <f>M25+TIME(0,7,0)</f>
        <v>0.59861111111111065</v>
      </c>
      <c r="P25" s="27"/>
    </row>
    <row r="26" spans="1:16" ht="22.15" customHeight="1" x14ac:dyDescent="0.4">
      <c r="A26" s="29" t="s">
        <v>18</v>
      </c>
      <c r="B26" s="30"/>
      <c r="C26" s="30"/>
      <c r="D26" s="31">
        <v>23</v>
      </c>
      <c r="E26" s="32" t="s">
        <v>19</v>
      </c>
      <c r="F26" s="32"/>
      <c r="G26" s="32"/>
      <c r="H26" s="32"/>
      <c r="I26" s="14">
        <f>O25</f>
        <v>0.59861111111111065</v>
      </c>
      <c r="J26" s="13" t="s">
        <v>12</v>
      </c>
      <c r="K26" s="14">
        <f>I26+TIME(0,D26,0)</f>
        <v>0.61458333333333293</v>
      </c>
      <c r="L26" s="32"/>
      <c r="M26" s="32"/>
      <c r="N26" s="32"/>
      <c r="O26" s="33"/>
    </row>
    <row r="27" spans="1:16" ht="22.15" customHeight="1" x14ac:dyDescent="0.4">
      <c r="A27" s="16" t="s">
        <v>48</v>
      </c>
      <c r="B27" s="17"/>
      <c r="C27" s="18" t="s">
        <v>49</v>
      </c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9"/>
    </row>
    <row r="28" spans="1:16" ht="22.15" customHeight="1" x14ac:dyDescent="0.4">
      <c r="A28" s="28">
        <v>1</v>
      </c>
      <c r="B28" s="21" t="str">
        <f>IF([1]名簿!C21=0,"",VLOOKUP(A28,[1]名簿!$B$21:$C$27,2,0))</f>
        <v>佐賀北高校Ｂ</v>
      </c>
      <c r="C28" s="22">
        <f t="shared" ref="C28:C34" si="18">D28-TIME(0,10,0)</f>
        <v>0.58402777777777748</v>
      </c>
      <c r="D28" s="23">
        <f t="shared" ref="D28:D34" si="19">E28-TIME(0,5,0)</f>
        <v>0.5909722222222219</v>
      </c>
      <c r="E28" s="24">
        <f t="shared" ref="E28:E34" si="20">G28-TIME(0,15,0)</f>
        <v>0.59444444444444411</v>
      </c>
      <c r="F28" s="13" t="s">
        <v>15</v>
      </c>
      <c r="G28" s="22">
        <f t="shared" ref="G28:G34" si="21">I28-TIME(0,5,0)</f>
        <v>0.60486111111111074</v>
      </c>
      <c r="H28" s="25" t="s">
        <v>20</v>
      </c>
      <c r="I28" s="24">
        <f t="shared" ref="I28:I34" si="22">K28-TIME(0,7,0)</f>
        <v>0.60833333333333295</v>
      </c>
      <c r="J28" s="13" t="s">
        <v>12</v>
      </c>
      <c r="K28" s="22">
        <f>M28-TIME(0,2,0)</f>
        <v>0.61319444444444404</v>
      </c>
      <c r="L28" s="23">
        <f t="shared" ref="L28:L34" si="23">G28</f>
        <v>0.60486111111111074</v>
      </c>
      <c r="M28" s="24">
        <f>K26</f>
        <v>0.61458333333333293</v>
      </c>
      <c r="N28" s="13" t="s">
        <v>15</v>
      </c>
      <c r="O28" s="26">
        <f t="shared" ref="O28:O34" si="24">M28+TIME(0,7,0)</f>
        <v>0.61944444444444402</v>
      </c>
    </row>
    <row r="29" spans="1:16" ht="22.15" customHeight="1" x14ac:dyDescent="0.4">
      <c r="A29" s="20">
        <v>2</v>
      </c>
      <c r="B29" s="21" t="str">
        <f>IF([1]名簿!C22=0,"",VLOOKUP(A29,[1]名簿!$B$21:$C$27,2,0))</f>
        <v>弘学館中学・高校</v>
      </c>
      <c r="C29" s="22">
        <f t="shared" si="18"/>
        <v>0.59027777777777746</v>
      </c>
      <c r="D29" s="23">
        <f t="shared" si="19"/>
        <v>0.59722222222222188</v>
      </c>
      <c r="E29" s="24">
        <f t="shared" si="20"/>
        <v>0.60069444444444409</v>
      </c>
      <c r="F29" s="13" t="s">
        <v>15</v>
      </c>
      <c r="G29" s="22">
        <f t="shared" si="21"/>
        <v>0.61111111111111072</v>
      </c>
      <c r="H29" s="25" t="s">
        <v>21</v>
      </c>
      <c r="I29" s="24">
        <f t="shared" si="22"/>
        <v>0.61458333333333293</v>
      </c>
      <c r="J29" s="13" t="s">
        <v>12</v>
      </c>
      <c r="K29" s="22">
        <f t="shared" ref="K29:K34" si="25">M29-TIME(0,3,0)</f>
        <v>0.61944444444444402</v>
      </c>
      <c r="L29" s="23">
        <f t="shared" si="23"/>
        <v>0.61111111111111072</v>
      </c>
      <c r="M29" s="24">
        <f t="shared" ref="M29:M34" si="26">O28+TIME(0,3,0)</f>
        <v>0.62152777777777735</v>
      </c>
      <c r="N29" s="13" t="s">
        <v>15</v>
      </c>
      <c r="O29" s="26">
        <f t="shared" si="24"/>
        <v>0.62638888888888844</v>
      </c>
    </row>
    <row r="30" spans="1:16" ht="22.15" customHeight="1" x14ac:dyDescent="0.4">
      <c r="A30" s="28">
        <v>3</v>
      </c>
      <c r="B30" s="21" t="str">
        <f>IF([1]名簿!C23=0,"",VLOOKUP(A30,[1]名簿!$B$21:$C$27,2,0))</f>
        <v>佐賀女子高校</v>
      </c>
      <c r="C30" s="22">
        <f t="shared" si="18"/>
        <v>0.59722222222222188</v>
      </c>
      <c r="D30" s="23">
        <f t="shared" si="19"/>
        <v>0.6041666666666663</v>
      </c>
      <c r="E30" s="24">
        <f t="shared" si="20"/>
        <v>0.60763888888888851</v>
      </c>
      <c r="F30" s="13" t="s">
        <v>15</v>
      </c>
      <c r="G30" s="22">
        <f t="shared" si="21"/>
        <v>0.61805555555555514</v>
      </c>
      <c r="H30" s="25" t="s">
        <v>20</v>
      </c>
      <c r="I30" s="24">
        <f t="shared" si="22"/>
        <v>0.62152777777777735</v>
      </c>
      <c r="J30" s="13" t="s">
        <v>12</v>
      </c>
      <c r="K30" s="22">
        <f t="shared" si="25"/>
        <v>0.62638888888888844</v>
      </c>
      <c r="L30" s="23">
        <f t="shared" si="23"/>
        <v>0.61805555555555514</v>
      </c>
      <c r="M30" s="24">
        <f t="shared" si="26"/>
        <v>0.62847222222222177</v>
      </c>
      <c r="N30" s="13" t="s">
        <v>15</v>
      </c>
      <c r="O30" s="26">
        <f t="shared" si="24"/>
        <v>0.63333333333333286</v>
      </c>
    </row>
    <row r="31" spans="1:16" ht="22.15" customHeight="1" x14ac:dyDescent="0.4">
      <c r="A31" s="20">
        <v>4</v>
      </c>
      <c r="B31" s="21" t="str">
        <f>IF([1]名簿!C24=0,"",VLOOKUP(A31,[1]名簿!$B$21:$C$27,2,0))</f>
        <v>佐賀学園高校Ｂ</v>
      </c>
      <c r="C31" s="22">
        <f t="shared" si="18"/>
        <v>0.6041666666666663</v>
      </c>
      <c r="D31" s="23">
        <f t="shared" si="19"/>
        <v>0.61111111111111072</v>
      </c>
      <c r="E31" s="24">
        <f t="shared" si="20"/>
        <v>0.61458333333333293</v>
      </c>
      <c r="F31" s="13" t="s">
        <v>15</v>
      </c>
      <c r="G31" s="22">
        <f t="shared" si="21"/>
        <v>0.62499999999999956</v>
      </c>
      <c r="H31" s="25" t="s">
        <v>21</v>
      </c>
      <c r="I31" s="24">
        <f t="shared" si="22"/>
        <v>0.62847222222222177</v>
      </c>
      <c r="J31" s="13" t="s">
        <v>12</v>
      </c>
      <c r="K31" s="22">
        <f t="shared" si="25"/>
        <v>0.63333333333333286</v>
      </c>
      <c r="L31" s="23">
        <f t="shared" si="23"/>
        <v>0.62499999999999956</v>
      </c>
      <c r="M31" s="24">
        <f t="shared" si="26"/>
        <v>0.63541666666666619</v>
      </c>
      <c r="N31" s="13" t="s">
        <v>15</v>
      </c>
      <c r="O31" s="26">
        <f t="shared" si="24"/>
        <v>0.64027777777777728</v>
      </c>
    </row>
    <row r="32" spans="1:16" ht="22.15" customHeight="1" x14ac:dyDescent="0.4">
      <c r="A32" s="20">
        <v>5</v>
      </c>
      <c r="B32" s="21" t="str">
        <f>IF([1]名簿!C25=0,"",VLOOKUP(A32,[1]名簿!$B$21:$C$27,2,0))</f>
        <v>龍谷高校Ｂ</v>
      </c>
      <c r="C32" s="22">
        <f t="shared" si="18"/>
        <v>0.61111111111111072</v>
      </c>
      <c r="D32" s="23">
        <f t="shared" si="19"/>
        <v>0.61805555555555514</v>
      </c>
      <c r="E32" s="24">
        <f t="shared" si="20"/>
        <v>0.62152777777777735</v>
      </c>
      <c r="F32" s="13" t="s">
        <v>15</v>
      </c>
      <c r="G32" s="22">
        <f t="shared" si="21"/>
        <v>0.63194444444444398</v>
      </c>
      <c r="H32" s="25" t="s">
        <v>20</v>
      </c>
      <c r="I32" s="24">
        <f t="shared" si="22"/>
        <v>0.63541666666666619</v>
      </c>
      <c r="J32" s="13" t="s">
        <v>12</v>
      </c>
      <c r="K32" s="22">
        <f t="shared" si="25"/>
        <v>0.64027777777777728</v>
      </c>
      <c r="L32" s="23">
        <f t="shared" si="23"/>
        <v>0.63194444444444398</v>
      </c>
      <c r="M32" s="24">
        <f t="shared" si="26"/>
        <v>0.64236111111111061</v>
      </c>
      <c r="N32" s="13" t="s">
        <v>15</v>
      </c>
      <c r="O32" s="26">
        <f t="shared" si="24"/>
        <v>0.6472222222222217</v>
      </c>
    </row>
    <row r="33" spans="1:31" ht="22.15" customHeight="1" x14ac:dyDescent="0.4">
      <c r="A33" s="20">
        <v>6</v>
      </c>
      <c r="B33" s="21" t="str">
        <f>IF([1]名簿!C26=0,"",VLOOKUP(A33,[1]名簿!$B$21:$C$27,2,0))</f>
        <v>唐津商業高校</v>
      </c>
      <c r="C33" s="22">
        <f t="shared" si="18"/>
        <v>0.61805555555555514</v>
      </c>
      <c r="D33" s="23">
        <f t="shared" si="19"/>
        <v>0.62499999999999956</v>
      </c>
      <c r="E33" s="24">
        <f t="shared" si="20"/>
        <v>0.62847222222222177</v>
      </c>
      <c r="F33" s="13" t="s">
        <v>15</v>
      </c>
      <c r="G33" s="22">
        <f t="shared" si="21"/>
        <v>0.6388888888888884</v>
      </c>
      <c r="H33" s="25" t="s">
        <v>21</v>
      </c>
      <c r="I33" s="24">
        <f t="shared" si="22"/>
        <v>0.64236111111111061</v>
      </c>
      <c r="J33" s="13" t="s">
        <v>12</v>
      </c>
      <c r="K33" s="22">
        <f t="shared" si="25"/>
        <v>0.6472222222222217</v>
      </c>
      <c r="L33" s="23">
        <f t="shared" si="23"/>
        <v>0.6388888888888884</v>
      </c>
      <c r="M33" s="24">
        <f t="shared" si="26"/>
        <v>0.64930555555555503</v>
      </c>
      <c r="N33" s="13" t="s">
        <v>15</v>
      </c>
      <c r="O33" s="26">
        <f t="shared" si="24"/>
        <v>0.65416666666666612</v>
      </c>
    </row>
    <row r="34" spans="1:31" ht="22.15" customHeight="1" x14ac:dyDescent="0.4">
      <c r="A34" s="20">
        <v>7</v>
      </c>
      <c r="B34" s="21" t="str">
        <f>IF([1]名簿!C27=0,"",VLOOKUP(A34,[1]名簿!$B$21:$C$27,2,0))</f>
        <v>伊万里実業高校</v>
      </c>
      <c r="C34" s="22">
        <f t="shared" si="18"/>
        <v>0.62499999999999956</v>
      </c>
      <c r="D34" s="23">
        <f t="shared" si="19"/>
        <v>0.63194444444444398</v>
      </c>
      <c r="E34" s="24">
        <f t="shared" si="20"/>
        <v>0.63541666666666619</v>
      </c>
      <c r="F34" s="13" t="s">
        <v>15</v>
      </c>
      <c r="G34" s="22">
        <f t="shared" si="21"/>
        <v>0.64583333333333282</v>
      </c>
      <c r="H34" s="25" t="s">
        <v>20</v>
      </c>
      <c r="I34" s="24">
        <f t="shared" si="22"/>
        <v>0.64930555555555503</v>
      </c>
      <c r="J34" s="13" t="s">
        <v>12</v>
      </c>
      <c r="K34" s="22">
        <f t="shared" si="25"/>
        <v>0.65416666666666612</v>
      </c>
      <c r="L34" s="23">
        <f t="shared" si="23"/>
        <v>0.64583333333333282</v>
      </c>
      <c r="M34" s="24">
        <f t="shared" si="26"/>
        <v>0.65624999999999944</v>
      </c>
      <c r="N34" s="13" t="s">
        <v>15</v>
      </c>
      <c r="O34" s="26">
        <f t="shared" si="24"/>
        <v>0.66111111111111054</v>
      </c>
      <c r="P34" s="27"/>
    </row>
    <row r="35" spans="1:31" ht="22.15" customHeight="1" thickBot="1" x14ac:dyDescent="0.45">
      <c r="A35" s="35" t="s">
        <v>23</v>
      </c>
      <c r="B35" s="36"/>
      <c r="C35" s="36"/>
      <c r="D35" s="36"/>
      <c r="E35" s="36"/>
      <c r="F35" s="36"/>
      <c r="G35" s="36"/>
      <c r="H35" s="37"/>
      <c r="I35" s="38">
        <f>O34+TIME(0,43,0)</f>
        <v>0.69097222222222165</v>
      </c>
      <c r="J35" s="39"/>
      <c r="K35" s="38"/>
      <c r="L35" s="37"/>
      <c r="M35" s="37"/>
      <c r="N35" s="37"/>
      <c r="O35" s="40"/>
      <c r="Q35" s="41"/>
      <c r="R35" s="42"/>
      <c r="S35" s="43"/>
      <c r="T35" s="43"/>
      <c r="U35" s="43"/>
      <c r="V35" s="44"/>
      <c r="W35" s="43"/>
      <c r="X35" s="44"/>
      <c r="Y35" s="43"/>
      <c r="Z35" s="44"/>
      <c r="AA35" s="43"/>
      <c r="AB35" s="43"/>
      <c r="AC35" s="43"/>
      <c r="AD35" s="44"/>
      <c r="AE35" s="43"/>
    </row>
    <row r="36" spans="1:31" ht="22.15" customHeight="1" x14ac:dyDescent="0.4">
      <c r="B36" s="2" t="s">
        <v>50</v>
      </c>
      <c r="E36" s="27">
        <v>0.53819444444444442</v>
      </c>
      <c r="Q36" s="41"/>
      <c r="R36" s="42"/>
      <c r="S36" s="43"/>
      <c r="T36" s="43"/>
      <c r="U36" s="43"/>
      <c r="V36" s="44"/>
      <c r="W36" s="43"/>
      <c r="X36" s="44"/>
      <c r="Y36" s="43"/>
      <c r="Z36" s="44"/>
      <c r="AA36" s="43"/>
      <c r="AB36" s="43"/>
      <c r="AC36" s="43"/>
      <c r="AD36" s="44"/>
      <c r="AE36" s="43"/>
    </row>
    <row r="37" spans="1:31" ht="22.15" customHeight="1" x14ac:dyDescent="0.4">
      <c r="Q37" s="41"/>
      <c r="R37" s="42"/>
      <c r="S37" s="43"/>
      <c r="T37" s="43"/>
      <c r="U37" s="43"/>
      <c r="V37" s="44"/>
      <c r="W37" s="43"/>
      <c r="X37" s="44"/>
      <c r="Y37" s="43"/>
      <c r="Z37" s="44"/>
      <c r="AA37" s="43"/>
      <c r="AB37" s="43"/>
      <c r="AC37" s="43"/>
      <c r="AD37" s="44"/>
      <c r="AE37" s="43"/>
    </row>
    <row r="38" spans="1:31" ht="22.15" customHeight="1" x14ac:dyDescent="0.4">
      <c r="P38" s="27"/>
      <c r="Q38" s="41"/>
      <c r="R38" s="42"/>
      <c r="S38" s="43"/>
      <c r="T38" s="43"/>
      <c r="U38" s="43"/>
      <c r="V38" s="44"/>
      <c r="W38" s="43"/>
      <c r="X38" s="44"/>
      <c r="Y38" s="43"/>
      <c r="Z38" s="44"/>
      <c r="AA38" s="43"/>
      <c r="AB38" s="43"/>
      <c r="AC38" s="43"/>
      <c r="AD38" s="44"/>
      <c r="AE38" s="43"/>
    </row>
    <row r="39" spans="1:31" ht="22.15" customHeight="1" x14ac:dyDescent="0.4">
      <c r="Q39" s="41"/>
      <c r="R39" s="100"/>
      <c r="S39" s="43"/>
      <c r="T39" s="43"/>
      <c r="U39" s="43"/>
      <c r="V39" s="44"/>
      <c r="W39" s="43"/>
      <c r="X39" s="44"/>
      <c r="Y39" s="43"/>
      <c r="Z39" s="44"/>
      <c r="AA39" s="43"/>
      <c r="AB39" s="43"/>
      <c r="AC39" s="43"/>
      <c r="AD39" s="44"/>
      <c r="AE39" s="43"/>
    </row>
    <row r="40" spans="1:31" ht="22.15" customHeight="1" x14ac:dyDescent="0.4">
      <c r="Q40" s="101"/>
      <c r="R40" s="101"/>
      <c r="S40" s="101"/>
      <c r="T40" s="101"/>
      <c r="U40" s="101"/>
      <c r="V40" s="101"/>
      <c r="W40" s="101"/>
      <c r="X40" s="41"/>
      <c r="Y40" s="43"/>
      <c r="Z40" s="44"/>
      <c r="AA40" s="43"/>
      <c r="AB40" s="41"/>
      <c r="AC40" s="41"/>
      <c r="AD40" s="41"/>
      <c r="AE40" s="41"/>
    </row>
  </sheetData>
  <mergeCells count="14">
    <mergeCell ref="Q40:W40"/>
    <mergeCell ref="A11:C11"/>
    <mergeCell ref="A18:C18"/>
    <mergeCell ref="A26:C26"/>
    <mergeCell ref="A27:B27"/>
    <mergeCell ref="C27:O27"/>
    <mergeCell ref="A35:G35"/>
    <mergeCell ref="L1:O1"/>
    <mergeCell ref="E2:G2"/>
    <mergeCell ref="I2:K2"/>
    <mergeCell ref="M2:O2"/>
    <mergeCell ref="A3:G3"/>
    <mergeCell ref="A4:B4"/>
    <mergeCell ref="C4:O4"/>
  </mergeCells>
  <phoneticPr fontId="3"/>
  <printOptions horizontalCentered="1"/>
  <pageMargins left="0.78740157480314965" right="0.59055118110236227" top="0.98425196850393704" bottom="0.39370078740157483" header="0.51181102362204722" footer="0.51181102362204722"/>
  <pageSetup paperSize="9" scale="80" orientation="portrait" errors="blank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一日目</vt:lpstr>
      <vt:lpstr>二日目</vt:lpstr>
      <vt:lpstr>三日目</vt:lpstr>
      <vt:lpstr>四日目</vt:lpstr>
      <vt:lpstr>一日目!Print_Area</vt:lpstr>
      <vt:lpstr>三日目!Print_Area</vt:lpstr>
      <vt:lpstr>四日目!Print_Area</vt:lpstr>
      <vt:lpstr>二日目!Print_Area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3930868</dc:creator>
  <cp:lastModifiedBy>3930868</cp:lastModifiedBy>
  <cp:lastPrinted>2021-06-21T03:19:10Z</cp:lastPrinted>
  <dcterms:created xsi:type="dcterms:W3CDTF">2021-06-21T03:08:14Z</dcterms:created>
  <dcterms:modified xsi:type="dcterms:W3CDTF">2021-06-21T03:19:24Z</dcterms:modified>
</cp:coreProperties>
</file>