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bd44e71509370e/デスクトップ/"/>
    </mc:Choice>
  </mc:AlternateContent>
  <xr:revisionPtr revIDLastSave="3" documentId="8_{2D16D029-BBDC-49CD-A6E8-C44E785C4769}" xr6:coauthVersionLast="47" xr6:coauthVersionMax="47" xr10:uidLastSave="{13E83E9C-86F3-4543-998A-1C0BC6490E41}"/>
  <bookViews>
    <workbookView xWindow="-110" yWindow="-110" windowWidth="19420" windowHeight="10560" xr2:uid="{629731A8-B06B-430C-964A-97718F74B292}"/>
  </bookViews>
  <sheets>
    <sheet name="進行表(Ｒ３)" sheetId="1" r:id="rId1"/>
  </sheets>
  <externalReferences>
    <externalReference r:id="rId2"/>
  </externalReferences>
  <definedNames>
    <definedName name="_xlnm.Print_Area" localSheetId="0">'進行表(Ｒ３)'!$A$1:$X$50</definedName>
    <definedName name="_xlnm.Print_Titles" localSheetId="0">'進行表(Ｒ３)'!$1:$2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1" i="1" l="1"/>
  <c r="AA51" i="1"/>
  <c r="AC51" i="1" s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O28" i="1"/>
  <c r="N28" i="1"/>
  <c r="C28" i="1"/>
  <c r="B28" i="1"/>
  <c r="O27" i="1"/>
  <c r="N27" i="1"/>
  <c r="C27" i="1"/>
  <c r="B27" i="1"/>
  <c r="O26" i="1"/>
  <c r="N26" i="1"/>
  <c r="C26" i="1"/>
  <c r="B26" i="1"/>
  <c r="O25" i="1"/>
  <c r="N25" i="1"/>
  <c r="C25" i="1"/>
  <c r="B25" i="1"/>
  <c r="C24" i="1"/>
  <c r="B24" i="1"/>
  <c r="O23" i="1"/>
  <c r="N23" i="1"/>
  <c r="C23" i="1"/>
  <c r="B23" i="1"/>
  <c r="O22" i="1"/>
  <c r="N22" i="1"/>
  <c r="C22" i="1"/>
  <c r="B22" i="1"/>
  <c r="O21" i="1"/>
  <c r="N21" i="1"/>
  <c r="C21" i="1"/>
  <c r="B21" i="1"/>
  <c r="O20" i="1"/>
  <c r="N20" i="1"/>
  <c r="O19" i="1"/>
  <c r="N19" i="1"/>
  <c r="C19" i="1"/>
  <c r="B19" i="1"/>
  <c r="O18" i="1"/>
  <c r="N18" i="1"/>
  <c r="C18" i="1"/>
  <c r="B18" i="1"/>
  <c r="O17" i="1"/>
  <c r="N17" i="1"/>
  <c r="C17" i="1"/>
  <c r="B17" i="1"/>
  <c r="O16" i="1"/>
  <c r="N16" i="1"/>
  <c r="C16" i="1"/>
  <c r="B16" i="1"/>
  <c r="O15" i="1"/>
  <c r="N15" i="1"/>
  <c r="C15" i="1"/>
  <c r="B15" i="1"/>
  <c r="O14" i="1"/>
  <c r="N14" i="1"/>
  <c r="C14" i="1"/>
  <c r="B14" i="1"/>
  <c r="O13" i="1"/>
  <c r="N13" i="1"/>
  <c r="C13" i="1"/>
  <c r="B13" i="1"/>
  <c r="O12" i="1"/>
  <c r="N12" i="1"/>
  <c r="C12" i="1"/>
  <c r="B12" i="1"/>
  <c r="O11" i="1"/>
  <c r="N11" i="1"/>
  <c r="C11" i="1"/>
  <c r="B11" i="1"/>
  <c r="O10" i="1"/>
  <c r="N10" i="1"/>
  <c r="C10" i="1"/>
  <c r="B10" i="1"/>
  <c r="O9" i="1"/>
  <c r="N9" i="1"/>
  <c r="C9" i="1"/>
  <c r="B9" i="1"/>
  <c r="C8" i="1"/>
  <c r="B8" i="1"/>
  <c r="O7" i="1"/>
  <c r="N7" i="1"/>
  <c r="C7" i="1"/>
  <c r="B7" i="1"/>
  <c r="O6" i="1"/>
  <c r="N6" i="1"/>
  <c r="C6" i="1"/>
  <c r="B6" i="1"/>
  <c r="O5" i="1"/>
  <c r="N5" i="1"/>
  <c r="I5" i="1"/>
  <c r="K5" i="1" s="1"/>
  <c r="I6" i="1" s="1"/>
  <c r="C5" i="1"/>
  <c r="B5" i="1"/>
  <c r="O4" i="1"/>
  <c r="N4" i="1"/>
  <c r="G4" i="1"/>
  <c r="W3" i="1"/>
  <c r="U4" i="1" s="1"/>
  <c r="S3" i="1"/>
  <c r="Q3" i="1"/>
  <c r="P3" i="1" s="1"/>
  <c r="O3" i="1"/>
  <c r="N3" i="1"/>
  <c r="U1" i="1"/>
  <c r="C1" i="1"/>
  <c r="G6" i="1" l="1"/>
  <c r="E6" i="1" s="1"/>
  <c r="D6" i="1" s="1"/>
  <c r="K6" i="1"/>
  <c r="I7" i="1" s="1"/>
  <c r="S4" i="1"/>
  <c r="Q4" i="1" s="1"/>
  <c r="P4" i="1" s="1"/>
  <c r="W4" i="1"/>
  <c r="U5" i="1" s="1"/>
  <c r="G5" i="1"/>
  <c r="E5" i="1" s="1"/>
  <c r="D5" i="1" s="1"/>
  <c r="S5" i="1" l="1"/>
  <c r="Q5" i="1" s="1"/>
  <c r="P5" i="1" s="1"/>
  <c r="W5" i="1"/>
  <c r="U6" i="1" s="1"/>
  <c r="K7" i="1"/>
  <c r="I8" i="1" s="1"/>
  <c r="G7" i="1"/>
  <c r="E7" i="1" s="1"/>
  <c r="D7" i="1" s="1"/>
  <c r="G8" i="1" l="1"/>
  <c r="E8" i="1" s="1"/>
  <c r="D8" i="1" s="1"/>
  <c r="K8" i="1"/>
  <c r="I9" i="1" s="1"/>
  <c r="S6" i="1"/>
  <c r="Q6" i="1" s="1"/>
  <c r="P6" i="1" s="1"/>
  <c r="W6" i="1"/>
  <c r="U7" i="1" s="1"/>
  <c r="G9" i="1" l="1"/>
  <c r="E9" i="1" s="1"/>
  <c r="D9" i="1" s="1"/>
  <c r="K9" i="1"/>
  <c r="I10" i="1" s="1"/>
  <c r="W7" i="1"/>
  <c r="S7" i="1"/>
  <c r="Q7" i="1" s="1"/>
  <c r="P7" i="1" s="1"/>
  <c r="Q8" i="1" l="1"/>
  <c r="S8" i="1" s="1"/>
  <c r="U9" i="1" s="1"/>
  <c r="K10" i="1"/>
  <c r="I11" i="1" s="1"/>
  <c r="G10" i="1"/>
  <c r="E10" i="1" s="1"/>
  <c r="D10" i="1" s="1"/>
  <c r="G11" i="1" l="1"/>
  <c r="E11" i="1" s="1"/>
  <c r="D11" i="1" s="1"/>
  <c r="K11" i="1"/>
  <c r="I12" i="1" s="1"/>
  <c r="W9" i="1"/>
  <c r="U10" i="1" s="1"/>
  <c r="S9" i="1"/>
  <c r="Q9" i="1" s="1"/>
  <c r="P9" i="1" s="1"/>
  <c r="S10" i="1" l="1"/>
  <c r="Q10" i="1" s="1"/>
  <c r="P10" i="1" s="1"/>
  <c r="W10" i="1"/>
  <c r="U11" i="1" s="1"/>
  <c r="K12" i="1"/>
  <c r="I13" i="1" s="1"/>
  <c r="G12" i="1"/>
  <c r="E12" i="1" s="1"/>
  <c r="D12" i="1" s="1"/>
  <c r="G13" i="1" l="1"/>
  <c r="E13" i="1" s="1"/>
  <c r="D13" i="1" s="1"/>
  <c r="K13" i="1"/>
  <c r="I14" i="1" s="1"/>
  <c r="W11" i="1"/>
  <c r="U12" i="1" s="1"/>
  <c r="S11" i="1"/>
  <c r="Q11" i="1" s="1"/>
  <c r="P11" i="1" s="1"/>
  <c r="W12" i="1" l="1"/>
  <c r="U13" i="1" s="1"/>
  <c r="S12" i="1"/>
  <c r="Q12" i="1" s="1"/>
  <c r="P12" i="1" s="1"/>
  <c r="K14" i="1"/>
  <c r="I15" i="1" s="1"/>
  <c r="G14" i="1"/>
  <c r="E14" i="1" s="1"/>
  <c r="D14" i="1" s="1"/>
  <c r="G15" i="1" l="1"/>
  <c r="E15" i="1" s="1"/>
  <c r="D15" i="1" s="1"/>
  <c r="K15" i="1"/>
  <c r="I16" i="1" s="1"/>
  <c r="W13" i="1"/>
  <c r="U14" i="1" s="1"/>
  <c r="S13" i="1"/>
  <c r="Q13" i="1" s="1"/>
  <c r="P13" i="1" s="1"/>
  <c r="W14" i="1" l="1"/>
  <c r="U15" i="1" s="1"/>
  <c r="S14" i="1"/>
  <c r="Q14" i="1" s="1"/>
  <c r="P14" i="1" s="1"/>
  <c r="K16" i="1"/>
  <c r="I17" i="1" s="1"/>
  <c r="G16" i="1"/>
  <c r="E16" i="1" s="1"/>
  <c r="D16" i="1" s="1"/>
  <c r="G17" i="1" l="1"/>
  <c r="E17" i="1" s="1"/>
  <c r="D17" i="1" s="1"/>
  <c r="K17" i="1"/>
  <c r="I18" i="1" s="1"/>
  <c r="S15" i="1"/>
  <c r="Q15" i="1" s="1"/>
  <c r="P15" i="1" s="1"/>
  <c r="W15" i="1"/>
  <c r="U16" i="1" s="1"/>
  <c r="W16" i="1" l="1"/>
  <c r="U17" i="1" s="1"/>
  <c r="S16" i="1"/>
  <c r="Q16" i="1" s="1"/>
  <c r="P16" i="1" s="1"/>
  <c r="K18" i="1"/>
  <c r="I19" i="1" s="1"/>
  <c r="G18" i="1"/>
  <c r="E18" i="1" s="1"/>
  <c r="D18" i="1" s="1"/>
  <c r="G19" i="1" l="1"/>
  <c r="E19" i="1" s="1"/>
  <c r="D19" i="1" s="1"/>
  <c r="K19" i="1"/>
  <c r="S17" i="1"/>
  <c r="Q17" i="1" s="1"/>
  <c r="P17" i="1" s="1"/>
  <c r="W17" i="1"/>
  <c r="U18" i="1" s="1"/>
  <c r="W18" i="1" l="1"/>
  <c r="U19" i="1" s="1"/>
  <c r="S18" i="1"/>
  <c r="Q18" i="1" s="1"/>
  <c r="P18" i="1" s="1"/>
  <c r="E20" i="1"/>
  <c r="G20" i="1" s="1"/>
  <c r="I21" i="1" s="1"/>
  <c r="G21" i="1" l="1"/>
  <c r="E21" i="1" s="1"/>
  <c r="D21" i="1" s="1"/>
  <c r="K21" i="1"/>
  <c r="I22" i="1" s="1"/>
  <c r="S19" i="1"/>
  <c r="Q19" i="1" s="1"/>
  <c r="P19" i="1" s="1"/>
  <c r="W19" i="1"/>
  <c r="U20" i="1" s="1"/>
  <c r="K22" i="1" l="1"/>
  <c r="I23" i="1" s="1"/>
  <c r="G22" i="1"/>
  <c r="E22" i="1" s="1"/>
  <c r="D22" i="1" s="1"/>
  <c r="W20" i="1"/>
  <c r="U21" i="1" s="1"/>
  <c r="S20" i="1"/>
  <c r="Q20" i="1" s="1"/>
  <c r="P20" i="1" s="1"/>
  <c r="S21" i="1" l="1"/>
  <c r="Q21" i="1" s="1"/>
  <c r="P21" i="1" s="1"/>
  <c r="W21" i="1"/>
  <c r="U22" i="1" s="1"/>
  <c r="G23" i="1"/>
  <c r="E23" i="1" s="1"/>
  <c r="D23" i="1" s="1"/>
  <c r="K23" i="1"/>
  <c r="I24" i="1" s="1"/>
  <c r="W22" i="1" l="1"/>
  <c r="U23" i="1" s="1"/>
  <c r="S22" i="1"/>
  <c r="Q22" i="1" s="1"/>
  <c r="P22" i="1" s="1"/>
  <c r="G24" i="1"/>
  <c r="E24" i="1" s="1"/>
  <c r="D24" i="1" s="1"/>
  <c r="K24" i="1"/>
  <c r="I25" i="1" s="1"/>
  <c r="G25" i="1" l="1"/>
  <c r="E25" i="1" s="1"/>
  <c r="D25" i="1" s="1"/>
  <c r="K25" i="1"/>
  <c r="I26" i="1" s="1"/>
  <c r="S23" i="1"/>
  <c r="Q23" i="1" s="1"/>
  <c r="P23" i="1" s="1"/>
  <c r="W23" i="1"/>
  <c r="Q24" i="1" l="1"/>
  <c r="S24" i="1" s="1"/>
  <c r="U25" i="1" s="1"/>
  <c r="K26" i="1"/>
  <c r="I27" i="1" s="1"/>
  <c r="G26" i="1"/>
  <c r="E26" i="1" s="1"/>
  <c r="D26" i="1" s="1"/>
  <c r="G27" i="1" l="1"/>
  <c r="E27" i="1" s="1"/>
  <c r="D27" i="1" s="1"/>
  <c r="K27" i="1"/>
  <c r="I28" i="1" s="1"/>
  <c r="S25" i="1"/>
  <c r="Q25" i="1" s="1"/>
  <c r="P25" i="1" s="1"/>
  <c r="W25" i="1"/>
  <c r="U26" i="1" s="1"/>
  <c r="K28" i="1" l="1"/>
  <c r="I29" i="1" s="1"/>
  <c r="G28" i="1"/>
  <c r="E28" i="1" s="1"/>
  <c r="D28" i="1" s="1"/>
  <c r="W26" i="1"/>
  <c r="U27" i="1" s="1"/>
  <c r="S26" i="1"/>
  <c r="Q26" i="1" s="1"/>
  <c r="P26" i="1" s="1"/>
  <c r="S27" i="1" l="1"/>
  <c r="Q27" i="1" s="1"/>
  <c r="P27" i="1" s="1"/>
  <c r="W27" i="1"/>
  <c r="U28" i="1" s="1"/>
  <c r="K29" i="1"/>
  <c r="I30" i="1" s="1"/>
  <c r="G29" i="1"/>
  <c r="E29" i="1" s="1"/>
  <c r="D29" i="1" s="1"/>
  <c r="K30" i="1" l="1"/>
  <c r="I31" i="1" s="1"/>
  <c r="G30" i="1"/>
  <c r="E30" i="1" s="1"/>
  <c r="D30" i="1" s="1"/>
  <c r="W28" i="1"/>
  <c r="S28" i="1"/>
  <c r="Q28" i="1" s="1"/>
  <c r="P28" i="1" s="1"/>
  <c r="Q29" i="1" l="1"/>
  <c r="S29" i="1" s="1"/>
  <c r="Q30" i="1" s="1"/>
  <c r="S30" i="1" s="1"/>
  <c r="G31" i="1"/>
  <c r="E31" i="1" s="1"/>
  <c r="D31" i="1" s="1"/>
  <c r="K31" i="1"/>
  <c r="I32" i="1" s="1"/>
  <c r="K32" i="1" l="1"/>
  <c r="I33" i="1" s="1"/>
  <c r="G32" i="1"/>
  <c r="E32" i="1" s="1"/>
  <c r="D32" i="1" s="1"/>
  <c r="K33" i="1" l="1"/>
  <c r="I34" i="1" s="1"/>
  <c r="G33" i="1"/>
  <c r="E33" i="1" s="1"/>
  <c r="D33" i="1" s="1"/>
  <c r="G34" i="1" l="1"/>
  <c r="E34" i="1" s="1"/>
  <c r="D34" i="1" s="1"/>
  <c r="K34" i="1"/>
  <c r="I35" i="1" s="1"/>
  <c r="G35" i="1" l="1"/>
  <c r="E35" i="1" s="1"/>
  <c r="D35" i="1" s="1"/>
  <c r="K35" i="1"/>
  <c r="E36" i="1" l="1"/>
  <c r="G36" i="1" s="1"/>
  <c r="I37" i="1" s="1"/>
  <c r="K37" i="1" l="1"/>
  <c r="I38" i="1" s="1"/>
  <c r="G37" i="1"/>
  <c r="E37" i="1" s="1"/>
  <c r="D37" i="1" s="1"/>
  <c r="G38" i="1" l="1"/>
  <c r="E38" i="1" s="1"/>
  <c r="D38" i="1" s="1"/>
  <c r="K38" i="1"/>
  <c r="I39" i="1" s="1"/>
  <c r="G39" i="1" l="1"/>
  <c r="E39" i="1" s="1"/>
  <c r="D39" i="1" s="1"/>
  <c r="K39" i="1"/>
  <c r="I40" i="1" s="1"/>
  <c r="K40" i="1" l="1"/>
  <c r="I41" i="1" s="1"/>
  <c r="G40" i="1"/>
  <c r="E40" i="1" s="1"/>
  <c r="D40" i="1" s="1"/>
  <c r="K41" i="1" l="1"/>
  <c r="I42" i="1" s="1"/>
  <c r="G41" i="1"/>
  <c r="E41" i="1" s="1"/>
  <c r="D41" i="1" s="1"/>
  <c r="G42" i="1" l="1"/>
  <c r="E42" i="1" s="1"/>
  <c r="D42" i="1" s="1"/>
  <c r="K42" i="1"/>
  <c r="I43" i="1" s="1"/>
  <c r="G43" i="1" l="1"/>
  <c r="E43" i="1" s="1"/>
  <c r="D43" i="1" s="1"/>
  <c r="K43" i="1"/>
  <c r="I44" i="1" s="1"/>
  <c r="K44" i="1" l="1"/>
  <c r="I45" i="1" s="1"/>
  <c r="G44" i="1"/>
  <c r="E44" i="1" s="1"/>
  <c r="D44" i="1" s="1"/>
  <c r="K45" i="1" l="1"/>
  <c r="I46" i="1" s="1"/>
  <c r="G45" i="1"/>
  <c r="E45" i="1" s="1"/>
  <c r="D45" i="1" s="1"/>
  <c r="G46" i="1" l="1"/>
  <c r="E46" i="1" s="1"/>
  <c r="D46" i="1" s="1"/>
  <c r="K46" i="1"/>
  <c r="I47" i="1" s="1"/>
  <c r="G47" i="1" l="1"/>
  <c r="E47" i="1" s="1"/>
  <c r="D47" i="1" s="1"/>
  <c r="K47" i="1"/>
</calcChain>
</file>

<file path=xl/sharedStrings.xml><?xml version="1.0" encoding="utf-8"?>
<sst xmlns="http://schemas.openxmlformats.org/spreadsheetml/2006/main" count="230" uniqueCount="26">
  <si>
    <t>佐賀県吹奏楽アンサンブルコンテスト《進行表》</t>
  </si>
  <si>
    <t>順番</t>
    <rPh sb="0" eb="2">
      <t>ジュンバン</t>
    </rPh>
    <phoneticPr fontId="9"/>
  </si>
  <si>
    <t>出演団体名</t>
    <rPh sb="0" eb="2">
      <t>シュツエン</t>
    </rPh>
    <rPh sb="2" eb="5">
      <t>ダンタイメイ</t>
    </rPh>
    <phoneticPr fontId="9"/>
  </si>
  <si>
    <t>編成</t>
    <rPh sb="0" eb="2">
      <t>ヘンセイ</t>
    </rPh>
    <phoneticPr fontId="9"/>
  </si>
  <si>
    <t>受付</t>
    <rPh sb="0" eb="2">
      <t>ウケツケ</t>
    </rPh>
    <phoneticPr fontId="9"/>
  </si>
  <si>
    <t>チューニング</t>
    <phoneticPr fontId="9"/>
  </si>
  <si>
    <t>室</t>
    <rPh sb="0" eb="1">
      <t>シツ</t>
    </rPh>
    <phoneticPr fontId="9"/>
  </si>
  <si>
    <t>演奏時間</t>
    <rPh sb="0" eb="2">
      <t>エンソウ</t>
    </rPh>
    <rPh sb="2" eb="4">
      <t>ジカン</t>
    </rPh>
    <phoneticPr fontId="9"/>
  </si>
  <si>
    <t>開　　　場</t>
    <rPh sb="0" eb="5">
      <t>カイジョウ</t>
    </rPh>
    <phoneticPr fontId="9"/>
  </si>
  <si>
    <t>～</t>
    <phoneticPr fontId="9"/>
  </si>
  <si>
    <t>Ａ</t>
  </si>
  <si>
    <t>開　会　式</t>
    <rPh sb="0" eb="5">
      <t>カイカイシキ</t>
    </rPh>
    <phoneticPr fontId="9"/>
  </si>
  <si>
    <t>分</t>
    <rPh sb="0" eb="1">
      <t>フン</t>
    </rPh>
    <phoneticPr fontId="9"/>
  </si>
  <si>
    <t>Ｂ</t>
  </si>
  <si>
    <t>Ｃ</t>
  </si>
  <si>
    <t>Ｂ</t>
    <phoneticPr fontId="12"/>
  </si>
  <si>
    <t>Ｄ</t>
  </si>
  <si>
    <t>休憩・観客入替</t>
    <rPh sb="0" eb="2">
      <t>キュウケイ</t>
    </rPh>
    <rPh sb="3" eb="5">
      <t>カンキャク</t>
    </rPh>
    <rPh sb="5" eb="7">
      <t>イレカエ</t>
    </rPh>
    <phoneticPr fontId="9"/>
  </si>
  <si>
    <t>休　憩</t>
    <rPh sb="0" eb="3">
      <t>キュウケイ</t>
    </rPh>
    <phoneticPr fontId="9"/>
  </si>
  <si>
    <t>休　憩　(審査集計)</t>
    <rPh sb="0" eb="3">
      <t>キュウケイ</t>
    </rPh>
    <rPh sb="5" eb="7">
      <t>シンサ</t>
    </rPh>
    <rPh sb="7" eb="9">
      <t>シュウケイ</t>
    </rPh>
    <phoneticPr fontId="9"/>
  </si>
  <si>
    <t>成績表配布(全部門)</t>
    <rPh sb="0" eb="2">
      <t>セイセキ</t>
    </rPh>
    <rPh sb="2" eb="3">
      <t>ヒョウ</t>
    </rPh>
    <rPh sb="3" eb="5">
      <t>ハイフ</t>
    </rPh>
    <rPh sb="6" eb="7">
      <t>ゼン</t>
    </rPh>
    <rPh sb="7" eb="9">
      <t>ブモン</t>
    </rPh>
    <phoneticPr fontId="9"/>
  </si>
  <si>
    <t>Ａ…第一練習室</t>
    <rPh sb="2" eb="4">
      <t>ダイイチ</t>
    </rPh>
    <rPh sb="4" eb="7">
      <t>レンシュウシツ</t>
    </rPh>
    <phoneticPr fontId="9"/>
  </si>
  <si>
    <t>Ｂ…第二練習室</t>
    <rPh sb="2" eb="4">
      <t>ダイニ</t>
    </rPh>
    <rPh sb="4" eb="7">
      <t>レンシュウシツ</t>
    </rPh>
    <phoneticPr fontId="9"/>
  </si>
  <si>
    <t>　Ｃ…第三練習室</t>
    <phoneticPr fontId="12"/>
  </si>
  <si>
    <t>Ｄ…リハーサル室</t>
    <rPh sb="7" eb="8">
      <t>シツ</t>
    </rPh>
    <phoneticPr fontId="9"/>
  </si>
  <si>
    <t>昼　休　み</t>
    <rPh sb="0" eb="3">
      <t>ヒルヤス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</si>
</sst>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:mm;@"/>
  </numFmts>
  <fonts count="1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20" fontId="8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shrinkToFit="1"/>
    </xf>
    <xf numFmtId="20" fontId="8" fillId="0" borderId="12" xfId="1" applyNumberFormat="1" applyFont="1" applyBorder="1" applyAlignment="1">
      <alignment vertical="center"/>
    </xf>
    <xf numFmtId="20" fontId="8" fillId="0" borderId="13" xfId="1" applyNumberFormat="1" applyFont="1" applyBorder="1" applyAlignment="1">
      <alignment vertical="center"/>
    </xf>
    <xf numFmtId="20" fontId="8" fillId="0" borderId="14" xfId="1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20" fontId="8" fillId="0" borderId="10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20" fontId="1" fillId="0" borderId="0" xfId="1" applyNumberForma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6" xfId="1" applyFont="1" applyBorder="1" applyAlignment="1">
      <alignment vertical="center"/>
    </xf>
    <xf numFmtId="20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7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 shrinkToFit="1"/>
    </xf>
    <xf numFmtId="20" fontId="8" fillId="0" borderId="19" xfId="1" applyNumberFormat="1" applyFont="1" applyBorder="1" applyAlignment="1">
      <alignment vertical="center"/>
    </xf>
    <xf numFmtId="20" fontId="8" fillId="0" borderId="20" xfId="1" applyNumberFormat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20" fontId="8" fillId="0" borderId="22" xfId="1" applyNumberFormat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20" fontId="8" fillId="0" borderId="23" xfId="1" applyNumberFormat="1" applyFont="1" applyBorder="1" applyAlignment="1">
      <alignment vertical="center"/>
    </xf>
    <xf numFmtId="20" fontId="11" fillId="0" borderId="0" xfId="1" applyNumberFormat="1" applyFont="1" applyAlignment="1">
      <alignment horizontal="left" vertical="center"/>
    </xf>
    <xf numFmtId="20" fontId="1" fillId="0" borderId="0" xfId="1" applyNumberFormat="1" applyAlignment="1">
      <alignment vertical="center"/>
    </xf>
    <xf numFmtId="0" fontId="10" fillId="0" borderId="0" xfId="1" applyFont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 shrinkToFit="1"/>
    </xf>
    <xf numFmtId="20" fontId="8" fillId="0" borderId="25" xfId="1" applyNumberFormat="1" applyFont="1" applyBorder="1" applyAlignment="1">
      <alignment vertical="center"/>
    </xf>
    <xf numFmtId="20" fontId="8" fillId="0" borderId="26" xfId="1" applyNumberFormat="1" applyFont="1" applyBorder="1" applyAlignment="1">
      <alignment vertical="center"/>
    </xf>
    <xf numFmtId="0" fontId="8" fillId="0" borderId="27" xfId="1" applyFont="1" applyBorder="1" applyAlignment="1">
      <alignment horizontal="center" vertical="center"/>
    </xf>
    <xf numFmtId="20" fontId="8" fillId="0" borderId="28" xfId="1" applyNumberFormat="1" applyFont="1" applyBorder="1" applyAlignment="1">
      <alignment vertical="center"/>
    </xf>
    <xf numFmtId="0" fontId="8" fillId="0" borderId="25" xfId="1" applyFont="1" applyBorder="1" applyAlignment="1">
      <alignment horizontal="center" vertical="center"/>
    </xf>
    <xf numFmtId="20" fontId="8" fillId="0" borderId="29" xfId="1" applyNumberFormat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 shrinkToFit="1"/>
    </xf>
    <xf numFmtId="20" fontId="8" fillId="0" borderId="31" xfId="1" applyNumberFormat="1" applyFont="1" applyBorder="1" applyAlignment="1">
      <alignment vertical="center"/>
    </xf>
    <xf numFmtId="20" fontId="8" fillId="0" borderId="32" xfId="1" applyNumberFormat="1" applyFont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20" fontId="8" fillId="0" borderId="33" xfId="1" applyNumberFormat="1" applyFont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20" fontId="8" fillId="0" borderId="34" xfId="1" applyNumberFormat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0" fontId="8" fillId="0" borderId="36" xfId="1" applyFont="1" applyBorder="1" applyAlignment="1">
      <alignment vertical="center" shrinkToFit="1"/>
    </xf>
    <xf numFmtId="20" fontId="8" fillId="0" borderId="36" xfId="1" applyNumberFormat="1" applyFont="1" applyBorder="1" applyAlignment="1">
      <alignment vertical="center"/>
    </xf>
    <xf numFmtId="20" fontId="8" fillId="0" borderId="37" xfId="1" applyNumberFormat="1" applyFont="1" applyBorder="1" applyAlignment="1">
      <alignment vertical="center"/>
    </xf>
    <xf numFmtId="0" fontId="8" fillId="0" borderId="38" xfId="1" applyFont="1" applyBorder="1" applyAlignment="1">
      <alignment horizontal="center" vertical="center"/>
    </xf>
    <xf numFmtId="20" fontId="8" fillId="0" borderId="39" xfId="1" applyNumberFormat="1" applyFont="1" applyBorder="1" applyAlignment="1">
      <alignment vertical="center"/>
    </xf>
    <xf numFmtId="0" fontId="8" fillId="0" borderId="36" xfId="1" applyFont="1" applyBorder="1" applyAlignment="1">
      <alignment horizontal="center" vertical="center"/>
    </xf>
    <xf numFmtId="20" fontId="8" fillId="0" borderId="40" xfId="1" applyNumberFormat="1" applyFont="1" applyBorder="1" applyAlignment="1">
      <alignment vertical="center"/>
    </xf>
    <xf numFmtId="177" fontId="11" fillId="0" borderId="0" xfId="1" applyNumberFormat="1" applyFont="1" applyAlignment="1">
      <alignment horizontal="left" vertical="center"/>
    </xf>
    <xf numFmtId="0" fontId="8" fillId="0" borderId="42" xfId="1" applyFont="1" applyBorder="1" applyAlignment="1">
      <alignment horizontal="right" vertical="center"/>
    </xf>
    <xf numFmtId="0" fontId="8" fillId="0" borderId="42" xfId="1" applyFont="1" applyBorder="1" applyAlignment="1">
      <alignment vertical="center"/>
    </xf>
    <xf numFmtId="20" fontId="8" fillId="0" borderId="42" xfId="1" applyNumberFormat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20" fontId="8" fillId="0" borderId="42" xfId="1" quotePrefix="1" applyNumberFormat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20" fontId="13" fillId="0" borderId="20" xfId="1" applyNumberFormat="1" applyFont="1" applyBorder="1" applyAlignment="1">
      <alignment vertical="center"/>
    </xf>
    <xf numFmtId="0" fontId="13" fillId="0" borderId="21" xfId="1" applyFont="1" applyBorder="1" applyAlignment="1">
      <alignment horizontal="center" vertical="center"/>
    </xf>
    <xf numFmtId="20" fontId="13" fillId="0" borderId="22" xfId="1" applyNumberFormat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0" fontId="8" fillId="0" borderId="45" xfId="1" applyFont="1" applyBorder="1" applyAlignment="1">
      <alignment vertical="center" shrinkToFit="1"/>
    </xf>
    <xf numFmtId="20" fontId="8" fillId="0" borderId="45" xfId="1" applyNumberFormat="1" applyFont="1" applyBorder="1" applyAlignment="1">
      <alignment vertical="center"/>
    </xf>
    <xf numFmtId="20" fontId="8" fillId="0" borderId="46" xfId="1" applyNumberFormat="1" applyFont="1" applyBorder="1" applyAlignment="1">
      <alignment vertical="center"/>
    </xf>
    <xf numFmtId="0" fontId="8" fillId="0" borderId="47" xfId="1" applyFont="1" applyBorder="1" applyAlignment="1">
      <alignment horizontal="center" vertical="center"/>
    </xf>
    <xf numFmtId="20" fontId="8" fillId="0" borderId="48" xfId="1" applyNumberFormat="1" applyFont="1" applyBorder="1" applyAlignment="1">
      <alignment vertical="center"/>
    </xf>
    <xf numFmtId="0" fontId="8" fillId="0" borderId="45" xfId="1" applyFont="1" applyBorder="1" applyAlignment="1">
      <alignment horizontal="center" vertical="center"/>
    </xf>
    <xf numFmtId="20" fontId="8" fillId="0" borderId="49" xfId="1" applyNumberFormat="1" applyFont="1" applyBorder="1" applyAlignment="1">
      <alignment vertical="center"/>
    </xf>
    <xf numFmtId="0" fontId="8" fillId="0" borderId="51" xfId="1" applyFont="1" applyBorder="1" applyAlignment="1">
      <alignment vertical="center"/>
    </xf>
    <xf numFmtId="20" fontId="8" fillId="0" borderId="51" xfId="1" applyNumberFormat="1" applyFont="1" applyBorder="1" applyAlignment="1">
      <alignment vertical="center"/>
    </xf>
    <xf numFmtId="0" fontId="8" fillId="0" borderId="51" xfId="1" applyFont="1" applyBorder="1" applyAlignment="1">
      <alignment horizontal="center" vertical="center"/>
    </xf>
    <xf numFmtId="20" fontId="8" fillId="0" borderId="51" xfId="1" quotePrefix="1" applyNumberFormat="1" applyFont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53" xfId="1" applyFont="1" applyBorder="1" applyAlignment="1">
      <alignment vertical="center"/>
    </xf>
    <xf numFmtId="0" fontId="8" fillId="0" borderId="54" xfId="1" applyFont="1" applyBorder="1" applyAlignment="1">
      <alignment horizontal="left" vertical="center"/>
    </xf>
    <xf numFmtId="0" fontId="8" fillId="0" borderId="54" xfId="1" applyFont="1" applyBorder="1" applyAlignment="1">
      <alignment horizontal="left" vertical="center" shrinkToFit="1"/>
    </xf>
    <xf numFmtId="20" fontId="8" fillId="0" borderId="54" xfId="1" applyNumberFormat="1" applyFont="1" applyBorder="1" applyAlignment="1">
      <alignment vertical="center"/>
    </xf>
    <xf numFmtId="20" fontId="8" fillId="0" borderId="55" xfId="1" applyNumberFormat="1" applyFont="1" applyBorder="1" applyAlignment="1">
      <alignment vertical="center"/>
    </xf>
    <xf numFmtId="20" fontId="8" fillId="0" borderId="56" xfId="1" applyNumberFormat="1" applyFont="1" applyBorder="1" applyAlignment="1">
      <alignment vertical="center"/>
    </xf>
    <xf numFmtId="0" fontId="8" fillId="0" borderId="54" xfId="1" applyFont="1" applyBorder="1" applyAlignment="1">
      <alignment horizontal="center" vertical="center"/>
    </xf>
    <xf numFmtId="20" fontId="8" fillId="0" borderId="52" xfId="1" applyNumberFormat="1" applyFont="1" applyBorder="1" applyAlignment="1">
      <alignment vertical="center"/>
    </xf>
    <xf numFmtId="20" fontId="14" fillId="0" borderId="20" xfId="1" applyNumberFormat="1" applyFont="1" applyBorder="1" applyAlignment="1">
      <alignment vertical="center"/>
    </xf>
    <xf numFmtId="0" fontId="14" fillId="0" borderId="21" xfId="1" applyFont="1" applyBorder="1" applyAlignment="1">
      <alignment horizontal="center" vertical="center"/>
    </xf>
    <xf numFmtId="20" fontId="14" fillId="0" borderId="22" xfId="1" applyNumberFormat="1" applyFont="1" applyBorder="1" applyAlignment="1">
      <alignment vertical="center"/>
    </xf>
    <xf numFmtId="0" fontId="8" fillId="0" borderId="51" xfId="1" applyFont="1" applyBorder="1" applyAlignment="1">
      <alignment horizontal="left" vertical="center"/>
    </xf>
    <xf numFmtId="20" fontId="8" fillId="0" borderId="60" xfId="1" applyNumberFormat="1" applyFont="1" applyBorder="1" applyAlignment="1">
      <alignment vertical="center"/>
    </xf>
    <xf numFmtId="0" fontId="8" fillId="0" borderId="60" xfId="1" applyFont="1" applyBorder="1" applyAlignment="1">
      <alignment horizontal="center" vertical="center"/>
    </xf>
    <xf numFmtId="20" fontId="8" fillId="0" borderId="60" xfId="1" quotePrefix="1" applyNumberFormat="1" applyFont="1" applyBorder="1" applyAlignment="1">
      <alignment vertical="center"/>
    </xf>
    <xf numFmtId="0" fontId="8" fillId="0" borderId="60" xfId="1" applyFont="1" applyBorder="1" applyAlignment="1">
      <alignment horizontal="right" vertical="center"/>
    </xf>
    <xf numFmtId="0" fontId="8" fillId="0" borderId="60" xfId="1" applyFont="1" applyBorder="1" applyAlignment="1">
      <alignment horizontal="left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top"/>
    </xf>
    <xf numFmtId="20" fontId="14" fillId="0" borderId="42" xfId="1" applyNumberFormat="1" applyFont="1" applyBorder="1" applyAlignment="1">
      <alignment vertical="center"/>
    </xf>
    <xf numFmtId="0" fontId="14" fillId="0" borderId="42" xfId="1" applyFont="1" applyBorder="1" applyAlignment="1">
      <alignment vertical="center"/>
    </xf>
    <xf numFmtId="20" fontId="14" fillId="0" borderId="42" xfId="1" quotePrefix="1" applyNumberFormat="1" applyFont="1" applyBorder="1" applyAlignment="1">
      <alignment vertical="center"/>
    </xf>
    <xf numFmtId="0" fontId="8" fillId="0" borderId="42" xfId="1" applyFont="1" applyBorder="1" applyAlignment="1">
      <alignment horizontal="left" vertical="center"/>
    </xf>
    <xf numFmtId="20" fontId="13" fillId="0" borderId="46" xfId="1" applyNumberFormat="1" applyFont="1" applyBorder="1" applyAlignment="1">
      <alignment vertical="center"/>
    </xf>
    <xf numFmtId="0" fontId="13" fillId="0" borderId="47" xfId="1" applyFont="1" applyBorder="1" applyAlignment="1">
      <alignment horizontal="center" vertical="center"/>
    </xf>
    <xf numFmtId="20" fontId="13" fillId="0" borderId="48" xfId="1" applyNumberFormat="1" applyFont="1" applyBorder="1" applyAlignment="1">
      <alignment vertical="center"/>
    </xf>
    <xf numFmtId="0" fontId="8" fillId="0" borderId="62" xfId="1" applyFont="1" applyBorder="1" applyAlignment="1">
      <alignment vertical="center" shrinkToFit="1"/>
    </xf>
    <xf numFmtId="20" fontId="8" fillId="0" borderId="62" xfId="1" applyNumberFormat="1" applyFont="1" applyBorder="1" applyAlignment="1">
      <alignment vertical="center"/>
    </xf>
    <xf numFmtId="20" fontId="14" fillId="0" borderId="62" xfId="1" applyNumberFormat="1" applyFont="1" applyBorder="1" applyAlignment="1">
      <alignment vertical="center"/>
    </xf>
    <xf numFmtId="0" fontId="14" fillId="0" borderId="62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20" fontId="14" fillId="0" borderId="0" xfId="1" applyNumberFormat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 shrinkToFit="1"/>
    </xf>
    <xf numFmtId="0" fontId="8" fillId="0" borderId="60" xfId="1" applyFont="1" applyBorder="1" applyAlignment="1">
      <alignment horizontal="center" vertical="center" shrinkToFit="1"/>
    </xf>
    <xf numFmtId="0" fontId="8" fillId="0" borderId="62" xfId="1" applyFont="1" applyBorder="1" applyAlignment="1">
      <alignment horizontal="left" vertical="center"/>
    </xf>
    <xf numFmtId="0" fontId="8" fillId="0" borderId="6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top"/>
    </xf>
    <xf numFmtId="0" fontId="4" fillId="0" borderId="0" xfId="1" applyFont="1" applyAlignment="1">
      <alignment horizontal="center" vertical="top"/>
    </xf>
    <xf numFmtId="176" fontId="6" fillId="0" borderId="0" xfId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</cellXfs>
  <cellStyles count="2">
    <cellStyle name="標準" xfId="0" builtinId="0"/>
    <cellStyle name="標準_平成１５年度アンサンブルコンテスト進行表" xfId="1" xr:uid="{07626AC8-1571-4DD8-845C-8EB9E7DEE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&#12450;&#12531;&#12469;&#12531;&#12502;&#12523;/R3&#24180;&#24230;%20&#12450;&#12531;&#12469;&#12531;&#12502;&#12523;&#12467;&#12531;&#12486;&#12473;&#12488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差込用名簿"/>
      <sheetName val="審査集計用紙"/>
      <sheetName val="中学校"/>
      <sheetName val="中学校集計表印刷"/>
      <sheetName val="高校"/>
      <sheetName val="高校集計表印刷"/>
      <sheetName val="大学・職場・一般・小学"/>
      <sheetName val="職場・一般・小学集計表印刷"/>
      <sheetName val="審査結果"/>
      <sheetName val="新聞社用"/>
      <sheetName val="進行表(Ｒ３) (ボツ)"/>
      <sheetName val="進行表(Ｒ３)"/>
      <sheetName val="進行表(Ｒ2)"/>
      <sheetName val="進行表(Ｒ2ボツ)"/>
      <sheetName val="進行表(Ｒ１) "/>
      <sheetName val="進行表(H３０)"/>
      <sheetName val="進行表(H2９)"/>
      <sheetName val="進行表(H27) (最終)"/>
      <sheetName val="進行表(H26) (最終)"/>
      <sheetName val="進行表(H26) (案)"/>
      <sheetName val="進行表(H26)"/>
      <sheetName val="進行表(H25)"/>
      <sheetName val="進行表(H24)"/>
      <sheetName val="進行表(H23)"/>
      <sheetName val="進行表(H23) (2)"/>
      <sheetName val="進行表(H22)"/>
      <sheetName val="進行表(H22) (2)"/>
      <sheetName val="進行表(H21)"/>
      <sheetName val="進行表(H20)"/>
      <sheetName val="進行表 (H19)"/>
      <sheetName val="進行表(H18)"/>
      <sheetName val="進行表(H17)"/>
      <sheetName val="進行表（H16）"/>
      <sheetName val="進行表（H15）"/>
    </sheetNames>
    <sheetDataSet>
      <sheetData sheetId="0">
        <row r="1">
          <cell r="I1" t="str">
            <v>第47回</v>
          </cell>
        </row>
        <row r="2">
          <cell r="B2">
            <v>1</v>
          </cell>
          <cell r="C2" t="str">
            <v>唐津東中</v>
          </cell>
          <cell r="D2" t="str">
            <v>クラリネット４</v>
          </cell>
        </row>
        <row r="3">
          <cell r="B3">
            <v>2</v>
          </cell>
          <cell r="C3" t="str">
            <v>中原中</v>
          </cell>
          <cell r="D3" t="str">
            <v>管楽６</v>
          </cell>
          <cell r="H3">
            <v>44556</v>
          </cell>
        </row>
        <row r="4">
          <cell r="B4">
            <v>3</v>
          </cell>
          <cell r="C4" t="str">
            <v>城東中</v>
          </cell>
          <cell r="D4" t="str">
            <v>クラリネット３</v>
          </cell>
        </row>
        <row r="5">
          <cell r="B5">
            <v>4</v>
          </cell>
          <cell r="C5" t="str">
            <v>鳥栖西中</v>
          </cell>
          <cell r="D5" t="str">
            <v>管楽８</v>
          </cell>
        </row>
        <row r="6">
          <cell r="B6">
            <v>5</v>
          </cell>
          <cell r="C6" t="str">
            <v>大町ひじり学園</v>
          </cell>
          <cell r="D6" t="str">
            <v>打楽器３</v>
          </cell>
        </row>
        <row r="7">
          <cell r="B7">
            <v>6</v>
          </cell>
          <cell r="C7" t="str">
            <v>東原庠舎中央校</v>
          </cell>
          <cell r="D7" t="str">
            <v>管打５</v>
          </cell>
        </row>
        <row r="8">
          <cell r="B8">
            <v>7</v>
          </cell>
          <cell r="C8" t="str">
            <v>北方中</v>
          </cell>
          <cell r="D8" t="str">
            <v>管打８</v>
          </cell>
        </row>
        <row r="9">
          <cell r="B9">
            <v>8</v>
          </cell>
          <cell r="C9" t="str">
            <v>城南中</v>
          </cell>
          <cell r="D9" t="str">
            <v>金管６</v>
          </cell>
        </row>
        <row r="10">
          <cell r="B10">
            <v>9</v>
          </cell>
          <cell r="C10" t="str">
            <v>思斉中</v>
          </cell>
          <cell r="D10" t="str">
            <v>打楽器６</v>
          </cell>
        </row>
        <row r="11">
          <cell r="B11">
            <v>10</v>
          </cell>
          <cell r="C11" t="str">
            <v>千代田中</v>
          </cell>
          <cell r="D11" t="str">
            <v>管打８</v>
          </cell>
        </row>
        <row r="12">
          <cell r="B12">
            <v>11</v>
          </cell>
          <cell r="C12" t="str">
            <v>金泉中</v>
          </cell>
          <cell r="D12" t="str">
            <v>管打７</v>
          </cell>
        </row>
        <row r="13">
          <cell r="B13">
            <v>12</v>
          </cell>
          <cell r="C13" t="str">
            <v>神埼中</v>
          </cell>
          <cell r="D13" t="str">
            <v>打楽器５</v>
          </cell>
        </row>
        <row r="14">
          <cell r="B14">
            <v>13</v>
          </cell>
          <cell r="C14" t="str">
            <v>鳥栖中</v>
          </cell>
          <cell r="D14" t="str">
            <v>管弦打８</v>
          </cell>
        </row>
        <row r="15">
          <cell r="B15">
            <v>14</v>
          </cell>
          <cell r="C15" t="str">
            <v>上峰中</v>
          </cell>
          <cell r="D15" t="str">
            <v>管打８</v>
          </cell>
        </row>
        <row r="16">
          <cell r="B16">
            <v>15</v>
          </cell>
          <cell r="C16" t="str">
            <v>大浦中</v>
          </cell>
          <cell r="D16" t="str">
            <v>管打７</v>
          </cell>
        </row>
        <row r="17">
          <cell r="B17">
            <v>16</v>
          </cell>
          <cell r="C17" t="str">
            <v>伊万里中</v>
          </cell>
          <cell r="D17" t="str">
            <v>クラリネット３</v>
          </cell>
        </row>
        <row r="18">
          <cell r="B18">
            <v>17</v>
          </cell>
          <cell r="C18" t="str">
            <v>多良中</v>
          </cell>
          <cell r="D18" t="str">
            <v>管打７</v>
          </cell>
        </row>
        <row r="19">
          <cell r="B19">
            <v>18</v>
          </cell>
          <cell r="C19" t="str">
            <v>附属中</v>
          </cell>
          <cell r="D19" t="str">
            <v>管打８</v>
          </cell>
        </row>
        <row r="20">
          <cell r="B20">
            <v>19</v>
          </cell>
          <cell r="C20" t="str">
            <v>城西中</v>
          </cell>
          <cell r="D20" t="str">
            <v>木管４</v>
          </cell>
        </row>
        <row r="21">
          <cell r="B21">
            <v>20</v>
          </cell>
          <cell r="C21" t="str">
            <v>武雄中</v>
          </cell>
          <cell r="D21" t="str">
            <v>サックス３</v>
          </cell>
        </row>
        <row r="22">
          <cell r="B22">
            <v>21</v>
          </cell>
          <cell r="C22" t="str">
            <v>佐志中</v>
          </cell>
          <cell r="D22" t="str">
            <v>管楽６</v>
          </cell>
        </row>
        <row r="23">
          <cell r="B23">
            <v>22</v>
          </cell>
          <cell r="C23" t="str">
            <v>成章中</v>
          </cell>
          <cell r="D23" t="str">
            <v>管打７</v>
          </cell>
        </row>
        <row r="24">
          <cell r="B24">
            <v>23</v>
          </cell>
          <cell r="C24" t="str">
            <v>有明中</v>
          </cell>
          <cell r="D24" t="str">
            <v>管楽５</v>
          </cell>
        </row>
        <row r="25">
          <cell r="B25">
            <v>24</v>
          </cell>
          <cell r="C25" t="str">
            <v>鍋島中</v>
          </cell>
          <cell r="D25" t="str">
            <v>管打８</v>
          </cell>
        </row>
        <row r="26">
          <cell r="B26">
            <v>25</v>
          </cell>
          <cell r="C26" t="str">
            <v>小城中</v>
          </cell>
          <cell r="D26" t="str">
            <v>サックス４</v>
          </cell>
        </row>
        <row r="27">
          <cell r="B27">
            <v>26</v>
          </cell>
          <cell r="C27" t="str">
            <v>昭栄中</v>
          </cell>
          <cell r="D27" t="str">
            <v>管打８</v>
          </cell>
        </row>
        <row r="28">
          <cell r="B28">
            <v>27</v>
          </cell>
          <cell r="C28" t="str">
            <v>嬉野中</v>
          </cell>
          <cell r="D28" t="str">
            <v>管楽６</v>
          </cell>
        </row>
        <row r="29">
          <cell r="B29">
            <v>28</v>
          </cell>
          <cell r="C29" t="str">
            <v>諸富中</v>
          </cell>
          <cell r="D29" t="str">
            <v>管打８</v>
          </cell>
        </row>
        <row r="30">
          <cell r="B30">
            <v>29</v>
          </cell>
          <cell r="C30" t="str">
            <v>鹿島東部中</v>
          </cell>
          <cell r="D30" t="str">
            <v>管楽４</v>
          </cell>
        </row>
        <row r="31">
          <cell r="B31">
            <v>30</v>
          </cell>
          <cell r="C31" t="str">
            <v>城北中</v>
          </cell>
          <cell r="D31" t="str">
            <v>管打８</v>
          </cell>
        </row>
        <row r="32">
          <cell r="B32">
            <v>31</v>
          </cell>
          <cell r="C32" t="str">
            <v>芙蓉中</v>
          </cell>
          <cell r="D32" t="str">
            <v>管打６</v>
          </cell>
        </row>
        <row r="33">
          <cell r="B33">
            <v>32</v>
          </cell>
          <cell r="C33" t="str">
            <v>川副中</v>
          </cell>
          <cell r="D33" t="str">
            <v>打楽器３</v>
          </cell>
        </row>
        <row r="34">
          <cell r="B34">
            <v>33</v>
          </cell>
          <cell r="C34" t="str">
            <v>鏡中</v>
          </cell>
          <cell r="D34" t="str">
            <v>管打８</v>
          </cell>
        </row>
        <row r="35">
          <cell r="B35">
            <v>34</v>
          </cell>
          <cell r="C35" t="str">
            <v>武雄青陵中</v>
          </cell>
          <cell r="D35" t="str">
            <v>サックス４</v>
          </cell>
        </row>
        <row r="36">
          <cell r="B36">
            <v>35</v>
          </cell>
          <cell r="C36" t="str">
            <v>早稲田佐賀中</v>
          </cell>
          <cell r="D36" t="str">
            <v>管打７</v>
          </cell>
        </row>
        <row r="37">
          <cell r="B37">
            <v>36</v>
          </cell>
          <cell r="C37" t="str">
            <v>鹿島西部中</v>
          </cell>
          <cell r="D37" t="str">
            <v>管打７</v>
          </cell>
        </row>
        <row r="38">
          <cell r="B38">
            <v>37</v>
          </cell>
          <cell r="C38" t="str">
            <v>弘学館中</v>
          </cell>
          <cell r="D38" t="str">
            <v>管打８</v>
          </cell>
        </row>
        <row r="39">
          <cell r="B39">
            <v>38</v>
          </cell>
          <cell r="C39" t="str">
            <v>東脊振中</v>
          </cell>
          <cell r="D39" t="str">
            <v>打楽器６</v>
          </cell>
        </row>
        <row r="40">
          <cell r="B40">
            <v>39</v>
          </cell>
          <cell r="C40" t="str">
            <v>大和中</v>
          </cell>
          <cell r="D40" t="str">
            <v>管打７</v>
          </cell>
        </row>
        <row r="41">
          <cell r="B41">
            <v>40</v>
          </cell>
          <cell r="C41" t="str">
            <v>西唐津中</v>
          </cell>
          <cell r="D41" t="str">
            <v>管打７</v>
          </cell>
        </row>
        <row r="42">
          <cell r="B42">
            <v>41</v>
          </cell>
          <cell r="C42" t="str">
            <v>西有田中</v>
          </cell>
          <cell r="D42" t="str">
            <v>管楽８</v>
          </cell>
        </row>
        <row r="47">
          <cell r="B47">
            <v>1</v>
          </cell>
          <cell r="C47" t="str">
            <v>弘学館高</v>
          </cell>
          <cell r="D47" t="str">
            <v>管楽８</v>
          </cell>
        </row>
        <row r="48">
          <cell r="B48">
            <v>2</v>
          </cell>
          <cell r="C48" t="str">
            <v>唐津西高</v>
          </cell>
          <cell r="D48" t="str">
            <v>管楽３</v>
          </cell>
        </row>
        <row r="49">
          <cell r="B49">
            <v>3</v>
          </cell>
          <cell r="C49" t="str">
            <v>佐賀北高</v>
          </cell>
          <cell r="D49" t="str">
            <v>金管８</v>
          </cell>
        </row>
        <row r="50">
          <cell r="B50">
            <v>4</v>
          </cell>
          <cell r="C50" t="str">
            <v>神埼高</v>
          </cell>
          <cell r="D50" t="str">
            <v>木管３</v>
          </cell>
        </row>
        <row r="51">
          <cell r="B51">
            <v>5</v>
          </cell>
          <cell r="C51" t="str">
            <v>佐賀女子高</v>
          </cell>
          <cell r="D51" t="str">
            <v>サックス３</v>
          </cell>
        </row>
        <row r="52">
          <cell r="B52">
            <v>6</v>
          </cell>
          <cell r="C52" t="str">
            <v>佐賀学園高</v>
          </cell>
          <cell r="D52" t="str">
            <v>打楽器８</v>
          </cell>
        </row>
        <row r="53">
          <cell r="B53">
            <v>7</v>
          </cell>
          <cell r="C53" t="str">
            <v>伊万里高</v>
          </cell>
          <cell r="D53" t="str">
            <v>金管３</v>
          </cell>
        </row>
        <row r="54">
          <cell r="B54">
            <v>8</v>
          </cell>
          <cell r="C54" t="str">
            <v>鳥栖高</v>
          </cell>
          <cell r="D54" t="str">
            <v>金管６</v>
          </cell>
        </row>
        <row r="55">
          <cell r="B55">
            <v>9</v>
          </cell>
          <cell r="C55" t="str">
            <v>武雄高</v>
          </cell>
          <cell r="D55" t="str">
            <v>フルート４</v>
          </cell>
        </row>
        <row r="56">
          <cell r="B56">
            <v>10</v>
          </cell>
          <cell r="C56" t="str">
            <v>佐賀西高</v>
          </cell>
          <cell r="D56" t="str">
            <v>木管３</v>
          </cell>
        </row>
        <row r="57">
          <cell r="B57">
            <v>11</v>
          </cell>
          <cell r="C57" t="str">
            <v>三養基高</v>
          </cell>
          <cell r="D57" t="str">
            <v>サックス４</v>
          </cell>
        </row>
        <row r="58">
          <cell r="B58">
            <v>12</v>
          </cell>
          <cell r="C58" t="str">
            <v>早稲田佐賀高</v>
          </cell>
          <cell r="D58" t="str">
            <v>管打６</v>
          </cell>
        </row>
        <row r="59">
          <cell r="B59">
            <v>13</v>
          </cell>
          <cell r="C59" t="str">
            <v>鹿島高</v>
          </cell>
          <cell r="D59" t="str">
            <v>管打７</v>
          </cell>
        </row>
        <row r="60">
          <cell r="B60">
            <v>14</v>
          </cell>
          <cell r="C60" t="str">
            <v>龍谷高</v>
          </cell>
          <cell r="D60" t="str">
            <v>金管６</v>
          </cell>
        </row>
        <row r="61">
          <cell r="B61">
            <v>15</v>
          </cell>
          <cell r="C61" t="str">
            <v>小城高</v>
          </cell>
          <cell r="D61" t="str">
            <v>フルート３</v>
          </cell>
        </row>
        <row r="64">
          <cell r="B64">
            <v>1</v>
          </cell>
          <cell r="C64" t="str">
            <v>佐賀大学</v>
          </cell>
          <cell r="D64" t="str">
            <v>管打６</v>
          </cell>
        </row>
        <row r="68">
          <cell r="B68">
            <v>1</v>
          </cell>
          <cell r="C68" t="str">
            <v>Blaze Symphonic Brass</v>
          </cell>
          <cell r="D68" t="str">
            <v>金管８</v>
          </cell>
        </row>
        <row r="69">
          <cell r="B69">
            <v>2</v>
          </cell>
          <cell r="C69" t="str">
            <v>さが吹奏楽団</v>
          </cell>
          <cell r="D69" t="str">
            <v>管弦４</v>
          </cell>
        </row>
        <row r="70">
          <cell r="B70">
            <v>3</v>
          </cell>
          <cell r="C70" t="str">
            <v>佐賀市民吹奏楽団</v>
          </cell>
          <cell r="D70" t="str">
            <v>金管６</v>
          </cell>
        </row>
        <row r="79">
          <cell r="B79">
            <v>1</v>
          </cell>
          <cell r="C79" t="str">
            <v>附属小</v>
          </cell>
          <cell r="D79" t="str">
            <v>管打８</v>
          </cell>
        </row>
        <row r="80">
          <cell r="B80">
            <v>2</v>
          </cell>
          <cell r="C80" t="str">
            <v>嬉野小</v>
          </cell>
          <cell r="D80" t="str">
            <v>金管５</v>
          </cell>
        </row>
        <row r="81">
          <cell r="B81">
            <v>3</v>
          </cell>
          <cell r="C81" t="str">
            <v>神埼小</v>
          </cell>
          <cell r="D81" t="str">
            <v>管打８</v>
          </cell>
        </row>
        <row r="82">
          <cell r="B82">
            <v>4</v>
          </cell>
          <cell r="C82" t="str">
            <v>千代田西部小</v>
          </cell>
          <cell r="D82" t="str">
            <v>管打８</v>
          </cell>
        </row>
        <row r="84">
          <cell r="B84">
            <v>1</v>
          </cell>
          <cell r="C84" t="str">
            <v>附属小</v>
          </cell>
          <cell r="D84" t="str">
            <v>管打８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9F0E-F3B6-4DC3-9411-5C3FAD89A5DE}">
  <sheetPr codeName="Sheet35">
    <tabColor rgb="FFFF0000"/>
  </sheetPr>
  <dimension ref="A1:AC87"/>
  <sheetViews>
    <sheetView tabSelected="1" zoomScale="80" zoomScaleNormal="80" zoomScaleSheetLayoutView="30" workbookViewId="0"/>
  </sheetViews>
  <sheetFormatPr defaultColWidth="0" defaultRowHeight="0" customHeight="1" zeroHeight="1" x14ac:dyDescent="0.2"/>
  <cols>
    <col min="1" max="1" width="5" style="4" customWidth="1"/>
    <col min="2" max="2" width="22.26953125" style="4" customWidth="1"/>
    <col min="3" max="3" width="12.453125" style="4" customWidth="1"/>
    <col min="4" max="5" width="10.36328125" style="40" customWidth="1"/>
    <col min="6" max="6" width="3.08984375" style="10" customWidth="1"/>
    <col min="7" max="7" width="10.36328125" style="40" customWidth="1"/>
    <col min="8" max="8" width="4.6328125" style="10" customWidth="1"/>
    <col min="9" max="9" width="10.36328125" style="40" customWidth="1"/>
    <col min="10" max="10" width="3.08984375" style="10" bestFit="1" customWidth="1"/>
    <col min="11" max="11" width="10.36328125" style="40" customWidth="1"/>
    <col min="12" max="12" width="12.6328125" style="4" customWidth="1"/>
    <col min="13" max="13" width="5" style="4" customWidth="1"/>
    <col min="14" max="14" width="22.26953125" style="4" customWidth="1"/>
    <col min="15" max="15" width="12.453125" style="4" customWidth="1"/>
    <col min="16" max="17" width="10.36328125" style="4" customWidth="1"/>
    <col min="18" max="18" width="3.08984375" style="4" customWidth="1"/>
    <col min="19" max="19" width="10.36328125" style="4" customWidth="1"/>
    <col min="20" max="20" width="4.6328125" style="4" customWidth="1"/>
    <col min="21" max="21" width="10.36328125" style="4" customWidth="1"/>
    <col min="22" max="22" width="3.08984375" style="4" customWidth="1"/>
    <col min="23" max="23" width="10.36328125" style="4" customWidth="1"/>
    <col min="24" max="24" width="12.6328125" style="4" customWidth="1"/>
    <col min="25" max="25" width="9" style="4" customWidth="1"/>
    <col min="26" max="256" width="0" style="4" hidden="1"/>
    <col min="257" max="257" width="5" style="4" customWidth="1"/>
    <col min="258" max="258" width="22.26953125" style="4" customWidth="1"/>
    <col min="259" max="259" width="12.453125" style="4" customWidth="1"/>
    <col min="260" max="261" width="10.36328125" style="4" customWidth="1"/>
    <col min="262" max="262" width="3.08984375" style="4" customWidth="1"/>
    <col min="263" max="263" width="10.36328125" style="4" customWidth="1"/>
    <col min="264" max="264" width="4.6328125" style="4" customWidth="1"/>
    <col min="265" max="265" width="10.36328125" style="4" customWidth="1"/>
    <col min="266" max="266" width="3.08984375" style="4" bestFit="1" customWidth="1"/>
    <col min="267" max="267" width="10.36328125" style="4" customWidth="1"/>
    <col min="268" max="268" width="12.6328125" style="4" customWidth="1"/>
    <col min="269" max="269" width="5" style="4" customWidth="1"/>
    <col min="270" max="270" width="22.26953125" style="4" customWidth="1"/>
    <col min="271" max="271" width="12.453125" style="4" customWidth="1"/>
    <col min="272" max="273" width="10.36328125" style="4" customWidth="1"/>
    <col min="274" max="274" width="3.08984375" style="4" customWidth="1"/>
    <col min="275" max="275" width="10.36328125" style="4" customWidth="1"/>
    <col min="276" max="276" width="4.6328125" style="4" customWidth="1"/>
    <col min="277" max="277" width="10.36328125" style="4" customWidth="1"/>
    <col min="278" max="278" width="3.08984375" style="4" customWidth="1"/>
    <col min="279" max="279" width="10.36328125" style="4" customWidth="1"/>
    <col min="280" max="280" width="12.6328125" style="4" customWidth="1"/>
    <col min="281" max="281" width="9" style="4" customWidth="1"/>
    <col min="282" max="512" width="0" style="4" hidden="1"/>
    <col min="513" max="513" width="5" style="4" customWidth="1"/>
    <col min="514" max="514" width="22.26953125" style="4" customWidth="1"/>
    <col min="515" max="515" width="12.453125" style="4" customWidth="1"/>
    <col min="516" max="517" width="10.36328125" style="4" customWidth="1"/>
    <col min="518" max="518" width="3.08984375" style="4" customWidth="1"/>
    <col min="519" max="519" width="10.36328125" style="4" customWidth="1"/>
    <col min="520" max="520" width="4.6328125" style="4" customWidth="1"/>
    <col min="521" max="521" width="10.36328125" style="4" customWidth="1"/>
    <col min="522" max="522" width="3.08984375" style="4" bestFit="1" customWidth="1"/>
    <col min="523" max="523" width="10.36328125" style="4" customWidth="1"/>
    <col min="524" max="524" width="12.6328125" style="4" customWidth="1"/>
    <col min="525" max="525" width="5" style="4" customWidth="1"/>
    <col min="526" max="526" width="22.26953125" style="4" customWidth="1"/>
    <col min="527" max="527" width="12.453125" style="4" customWidth="1"/>
    <col min="528" max="529" width="10.36328125" style="4" customWidth="1"/>
    <col min="530" max="530" width="3.08984375" style="4" customWidth="1"/>
    <col min="531" max="531" width="10.36328125" style="4" customWidth="1"/>
    <col min="532" max="532" width="4.6328125" style="4" customWidth="1"/>
    <col min="533" max="533" width="10.36328125" style="4" customWidth="1"/>
    <col min="534" max="534" width="3.08984375" style="4" customWidth="1"/>
    <col min="535" max="535" width="10.36328125" style="4" customWidth="1"/>
    <col min="536" max="536" width="12.6328125" style="4" customWidth="1"/>
    <col min="537" max="537" width="9" style="4" customWidth="1"/>
    <col min="538" max="768" width="0" style="4" hidden="1"/>
    <col min="769" max="769" width="5" style="4" customWidth="1"/>
    <col min="770" max="770" width="22.26953125" style="4" customWidth="1"/>
    <col min="771" max="771" width="12.453125" style="4" customWidth="1"/>
    <col min="772" max="773" width="10.36328125" style="4" customWidth="1"/>
    <col min="774" max="774" width="3.08984375" style="4" customWidth="1"/>
    <col min="775" max="775" width="10.36328125" style="4" customWidth="1"/>
    <col min="776" max="776" width="4.6328125" style="4" customWidth="1"/>
    <col min="777" max="777" width="10.36328125" style="4" customWidth="1"/>
    <col min="778" max="778" width="3.08984375" style="4" bestFit="1" customWidth="1"/>
    <col min="779" max="779" width="10.36328125" style="4" customWidth="1"/>
    <col min="780" max="780" width="12.6328125" style="4" customWidth="1"/>
    <col min="781" max="781" width="5" style="4" customWidth="1"/>
    <col min="782" max="782" width="22.26953125" style="4" customWidth="1"/>
    <col min="783" max="783" width="12.453125" style="4" customWidth="1"/>
    <col min="784" max="785" width="10.36328125" style="4" customWidth="1"/>
    <col min="786" max="786" width="3.08984375" style="4" customWidth="1"/>
    <col min="787" max="787" width="10.36328125" style="4" customWidth="1"/>
    <col min="788" max="788" width="4.6328125" style="4" customWidth="1"/>
    <col min="789" max="789" width="10.36328125" style="4" customWidth="1"/>
    <col min="790" max="790" width="3.08984375" style="4" customWidth="1"/>
    <col min="791" max="791" width="10.36328125" style="4" customWidth="1"/>
    <col min="792" max="792" width="12.6328125" style="4" customWidth="1"/>
    <col min="793" max="793" width="9" style="4" customWidth="1"/>
    <col min="794" max="1024" width="0" style="4" hidden="1"/>
    <col min="1025" max="1025" width="5" style="4" customWidth="1"/>
    <col min="1026" max="1026" width="22.26953125" style="4" customWidth="1"/>
    <col min="1027" max="1027" width="12.453125" style="4" customWidth="1"/>
    <col min="1028" max="1029" width="10.36328125" style="4" customWidth="1"/>
    <col min="1030" max="1030" width="3.08984375" style="4" customWidth="1"/>
    <col min="1031" max="1031" width="10.36328125" style="4" customWidth="1"/>
    <col min="1032" max="1032" width="4.6328125" style="4" customWidth="1"/>
    <col min="1033" max="1033" width="10.36328125" style="4" customWidth="1"/>
    <col min="1034" max="1034" width="3.08984375" style="4" bestFit="1" customWidth="1"/>
    <col min="1035" max="1035" width="10.36328125" style="4" customWidth="1"/>
    <col min="1036" max="1036" width="12.6328125" style="4" customWidth="1"/>
    <col min="1037" max="1037" width="5" style="4" customWidth="1"/>
    <col min="1038" max="1038" width="22.26953125" style="4" customWidth="1"/>
    <col min="1039" max="1039" width="12.453125" style="4" customWidth="1"/>
    <col min="1040" max="1041" width="10.36328125" style="4" customWidth="1"/>
    <col min="1042" max="1042" width="3.08984375" style="4" customWidth="1"/>
    <col min="1043" max="1043" width="10.36328125" style="4" customWidth="1"/>
    <col min="1044" max="1044" width="4.6328125" style="4" customWidth="1"/>
    <col min="1045" max="1045" width="10.36328125" style="4" customWidth="1"/>
    <col min="1046" max="1046" width="3.08984375" style="4" customWidth="1"/>
    <col min="1047" max="1047" width="10.36328125" style="4" customWidth="1"/>
    <col min="1048" max="1048" width="12.6328125" style="4" customWidth="1"/>
    <col min="1049" max="1049" width="9" style="4" customWidth="1"/>
    <col min="1050" max="1280" width="0" style="4" hidden="1"/>
    <col min="1281" max="1281" width="5" style="4" customWidth="1"/>
    <col min="1282" max="1282" width="22.26953125" style="4" customWidth="1"/>
    <col min="1283" max="1283" width="12.453125" style="4" customWidth="1"/>
    <col min="1284" max="1285" width="10.36328125" style="4" customWidth="1"/>
    <col min="1286" max="1286" width="3.08984375" style="4" customWidth="1"/>
    <col min="1287" max="1287" width="10.36328125" style="4" customWidth="1"/>
    <col min="1288" max="1288" width="4.6328125" style="4" customWidth="1"/>
    <col min="1289" max="1289" width="10.36328125" style="4" customWidth="1"/>
    <col min="1290" max="1290" width="3.08984375" style="4" bestFit="1" customWidth="1"/>
    <col min="1291" max="1291" width="10.36328125" style="4" customWidth="1"/>
    <col min="1292" max="1292" width="12.6328125" style="4" customWidth="1"/>
    <col min="1293" max="1293" width="5" style="4" customWidth="1"/>
    <col min="1294" max="1294" width="22.26953125" style="4" customWidth="1"/>
    <col min="1295" max="1295" width="12.453125" style="4" customWidth="1"/>
    <col min="1296" max="1297" width="10.36328125" style="4" customWidth="1"/>
    <col min="1298" max="1298" width="3.08984375" style="4" customWidth="1"/>
    <col min="1299" max="1299" width="10.36328125" style="4" customWidth="1"/>
    <col min="1300" max="1300" width="4.6328125" style="4" customWidth="1"/>
    <col min="1301" max="1301" width="10.36328125" style="4" customWidth="1"/>
    <col min="1302" max="1302" width="3.08984375" style="4" customWidth="1"/>
    <col min="1303" max="1303" width="10.36328125" style="4" customWidth="1"/>
    <col min="1304" max="1304" width="12.6328125" style="4" customWidth="1"/>
    <col min="1305" max="1305" width="9" style="4" customWidth="1"/>
    <col min="1306" max="1536" width="0" style="4" hidden="1"/>
    <col min="1537" max="1537" width="5" style="4" customWidth="1"/>
    <col min="1538" max="1538" width="22.26953125" style="4" customWidth="1"/>
    <col min="1539" max="1539" width="12.453125" style="4" customWidth="1"/>
    <col min="1540" max="1541" width="10.36328125" style="4" customWidth="1"/>
    <col min="1542" max="1542" width="3.08984375" style="4" customWidth="1"/>
    <col min="1543" max="1543" width="10.36328125" style="4" customWidth="1"/>
    <col min="1544" max="1544" width="4.6328125" style="4" customWidth="1"/>
    <col min="1545" max="1545" width="10.36328125" style="4" customWidth="1"/>
    <col min="1546" max="1546" width="3.08984375" style="4" bestFit="1" customWidth="1"/>
    <col min="1547" max="1547" width="10.36328125" style="4" customWidth="1"/>
    <col min="1548" max="1548" width="12.6328125" style="4" customWidth="1"/>
    <col min="1549" max="1549" width="5" style="4" customWidth="1"/>
    <col min="1550" max="1550" width="22.26953125" style="4" customWidth="1"/>
    <col min="1551" max="1551" width="12.453125" style="4" customWidth="1"/>
    <col min="1552" max="1553" width="10.36328125" style="4" customWidth="1"/>
    <col min="1554" max="1554" width="3.08984375" style="4" customWidth="1"/>
    <col min="1555" max="1555" width="10.36328125" style="4" customWidth="1"/>
    <col min="1556" max="1556" width="4.6328125" style="4" customWidth="1"/>
    <col min="1557" max="1557" width="10.36328125" style="4" customWidth="1"/>
    <col min="1558" max="1558" width="3.08984375" style="4" customWidth="1"/>
    <col min="1559" max="1559" width="10.36328125" style="4" customWidth="1"/>
    <col min="1560" max="1560" width="12.6328125" style="4" customWidth="1"/>
    <col min="1561" max="1561" width="9" style="4" customWidth="1"/>
    <col min="1562" max="1792" width="0" style="4" hidden="1"/>
    <col min="1793" max="1793" width="5" style="4" customWidth="1"/>
    <col min="1794" max="1794" width="22.26953125" style="4" customWidth="1"/>
    <col min="1795" max="1795" width="12.453125" style="4" customWidth="1"/>
    <col min="1796" max="1797" width="10.36328125" style="4" customWidth="1"/>
    <col min="1798" max="1798" width="3.08984375" style="4" customWidth="1"/>
    <col min="1799" max="1799" width="10.36328125" style="4" customWidth="1"/>
    <col min="1800" max="1800" width="4.6328125" style="4" customWidth="1"/>
    <col min="1801" max="1801" width="10.36328125" style="4" customWidth="1"/>
    <col min="1802" max="1802" width="3.08984375" style="4" bestFit="1" customWidth="1"/>
    <col min="1803" max="1803" width="10.36328125" style="4" customWidth="1"/>
    <col min="1804" max="1804" width="12.6328125" style="4" customWidth="1"/>
    <col min="1805" max="1805" width="5" style="4" customWidth="1"/>
    <col min="1806" max="1806" width="22.26953125" style="4" customWidth="1"/>
    <col min="1807" max="1807" width="12.453125" style="4" customWidth="1"/>
    <col min="1808" max="1809" width="10.36328125" style="4" customWidth="1"/>
    <col min="1810" max="1810" width="3.08984375" style="4" customWidth="1"/>
    <col min="1811" max="1811" width="10.36328125" style="4" customWidth="1"/>
    <col min="1812" max="1812" width="4.6328125" style="4" customWidth="1"/>
    <col min="1813" max="1813" width="10.36328125" style="4" customWidth="1"/>
    <col min="1814" max="1814" width="3.08984375" style="4" customWidth="1"/>
    <col min="1815" max="1815" width="10.36328125" style="4" customWidth="1"/>
    <col min="1816" max="1816" width="12.6328125" style="4" customWidth="1"/>
    <col min="1817" max="1817" width="9" style="4" customWidth="1"/>
    <col min="1818" max="2048" width="0" style="4" hidden="1"/>
    <col min="2049" max="2049" width="5" style="4" customWidth="1"/>
    <col min="2050" max="2050" width="22.26953125" style="4" customWidth="1"/>
    <col min="2051" max="2051" width="12.453125" style="4" customWidth="1"/>
    <col min="2052" max="2053" width="10.36328125" style="4" customWidth="1"/>
    <col min="2054" max="2054" width="3.08984375" style="4" customWidth="1"/>
    <col min="2055" max="2055" width="10.36328125" style="4" customWidth="1"/>
    <col min="2056" max="2056" width="4.6328125" style="4" customWidth="1"/>
    <col min="2057" max="2057" width="10.36328125" style="4" customWidth="1"/>
    <col min="2058" max="2058" width="3.08984375" style="4" bestFit="1" customWidth="1"/>
    <col min="2059" max="2059" width="10.36328125" style="4" customWidth="1"/>
    <col min="2060" max="2060" width="12.6328125" style="4" customWidth="1"/>
    <col min="2061" max="2061" width="5" style="4" customWidth="1"/>
    <col min="2062" max="2062" width="22.26953125" style="4" customWidth="1"/>
    <col min="2063" max="2063" width="12.453125" style="4" customWidth="1"/>
    <col min="2064" max="2065" width="10.36328125" style="4" customWidth="1"/>
    <col min="2066" max="2066" width="3.08984375" style="4" customWidth="1"/>
    <col min="2067" max="2067" width="10.36328125" style="4" customWidth="1"/>
    <col min="2068" max="2068" width="4.6328125" style="4" customWidth="1"/>
    <col min="2069" max="2069" width="10.36328125" style="4" customWidth="1"/>
    <col min="2070" max="2070" width="3.08984375" style="4" customWidth="1"/>
    <col min="2071" max="2071" width="10.36328125" style="4" customWidth="1"/>
    <col min="2072" max="2072" width="12.6328125" style="4" customWidth="1"/>
    <col min="2073" max="2073" width="9" style="4" customWidth="1"/>
    <col min="2074" max="2304" width="0" style="4" hidden="1"/>
    <col min="2305" max="2305" width="5" style="4" customWidth="1"/>
    <col min="2306" max="2306" width="22.26953125" style="4" customWidth="1"/>
    <col min="2307" max="2307" width="12.453125" style="4" customWidth="1"/>
    <col min="2308" max="2309" width="10.36328125" style="4" customWidth="1"/>
    <col min="2310" max="2310" width="3.08984375" style="4" customWidth="1"/>
    <col min="2311" max="2311" width="10.36328125" style="4" customWidth="1"/>
    <col min="2312" max="2312" width="4.6328125" style="4" customWidth="1"/>
    <col min="2313" max="2313" width="10.36328125" style="4" customWidth="1"/>
    <col min="2314" max="2314" width="3.08984375" style="4" bestFit="1" customWidth="1"/>
    <col min="2315" max="2315" width="10.36328125" style="4" customWidth="1"/>
    <col min="2316" max="2316" width="12.6328125" style="4" customWidth="1"/>
    <col min="2317" max="2317" width="5" style="4" customWidth="1"/>
    <col min="2318" max="2318" width="22.26953125" style="4" customWidth="1"/>
    <col min="2319" max="2319" width="12.453125" style="4" customWidth="1"/>
    <col min="2320" max="2321" width="10.36328125" style="4" customWidth="1"/>
    <col min="2322" max="2322" width="3.08984375" style="4" customWidth="1"/>
    <col min="2323" max="2323" width="10.36328125" style="4" customWidth="1"/>
    <col min="2324" max="2324" width="4.6328125" style="4" customWidth="1"/>
    <col min="2325" max="2325" width="10.36328125" style="4" customWidth="1"/>
    <col min="2326" max="2326" width="3.08984375" style="4" customWidth="1"/>
    <col min="2327" max="2327" width="10.36328125" style="4" customWidth="1"/>
    <col min="2328" max="2328" width="12.6328125" style="4" customWidth="1"/>
    <col min="2329" max="2329" width="9" style="4" customWidth="1"/>
    <col min="2330" max="2560" width="0" style="4" hidden="1"/>
    <col min="2561" max="2561" width="5" style="4" customWidth="1"/>
    <col min="2562" max="2562" width="22.26953125" style="4" customWidth="1"/>
    <col min="2563" max="2563" width="12.453125" style="4" customWidth="1"/>
    <col min="2564" max="2565" width="10.36328125" style="4" customWidth="1"/>
    <col min="2566" max="2566" width="3.08984375" style="4" customWidth="1"/>
    <col min="2567" max="2567" width="10.36328125" style="4" customWidth="1"/>
    <col min="2568" max="2568" width="4.6328125" style="4" customWidth="1"/>
    <col min="2569" max="2569" width="10.36328125" style="4" customWidth="1"/>
    <col min="2570" max="2570" width="3.08984375" style="4" bestFit="1" customWidth="1"/>
    <col min="2571" max="2571" width="10.36328125" style="4" customWidth="1"/>
    <col min="2572" max="2572" width="12.6328125" style="4" customWidth="1"/>
    <col min="2573" max="2573" width="5" style="4" customWidth="1"/>
    <col min="2574" max="2574" width="22.26953125" style="4" customWidth="1"/>
    <col min="2575" max="2575" width="12.453125" style="4" customWidth="1"/>
    <col min="2576" max="2577" width="10.36328125" style="4" customWidth="1"/>
    <col min="2578" max="2578" width="3.08984375" style="4" customWidth="1"/>
    <col min="2579" max="2579" width="10.36328125" style="4" customWidth="1"/>
    <col min="2580" max="2580" width="4.6328125" style="4" customWidth="1"/>
    <col min="2581" max="2581" width="10.36328125" style="4" customWidth="1"/>
    <col min="2582" max="2582" width="3.08984375" style="4" customWidth="1"/>
    <col min="2583" max="2583" width="10.36328125" style="4" customWidth="1"/>
    <col min="2584" max="2584" width="12.6328125" style="4" customWidth="1"/>
    <col min="2585" max="2585" width="9" style="4" customWidth="1"/>
    <col min="2586" max="2816" width="0" style="4" hidden="1"/>
    <col min="2817" max="2817" width="5" style="4" customWidth="1"/>
    <col min="2818" max="2818" width="22.26953125" style="4" customWidth="1"/>
    <col min="2819" max="2819" width="12.453125" style="4" customWidth="1"/>
    <col min="2820" max="2821" width="10.36328125" style="4" customWidth="1"/>
    <col min="2822" max="2822" width="3.08984375" style="4" customWidth="1"/>
    <col min="2823" max="2823" width="10.36328125" style="4" customWidth="1"/>
    <col min="2824" max="2824" width="4.6328125" style="4" customWidth="1"/>
    <col min="2825" max="2825" width="10.36328125" style="4" customWidth="1"/>
    <col min="2826" max="2826" width="3.08984375" style="4" bestFit="1" customWidth="1"/>
    <col min="2827" max="2827" width="10.36328125" style="4" customWidth="1"/>
    <col min="2828" max="2828" width="12.6328125" style="4" customWidth="1"/>
    <col min="2829" max="2829" width="5" style="4" customWidth="1"/>
    <col min="2830" max="2830" width="22.26953125" style="4" customWidth="1"/>
    <col min="2831" max="2831" width="12.453125" style="4" customWidth="1"/>
    <col min="2832" max="2833" width="10.36328125" style="4" customWidth="1"/>
    <col min="2834" max="2834" width="3.08984375" style="4" customWidth="1"/>
    <col min="2835" max="2835" width="10.36328125" style="4" customWidth="1"/>
    <col min="2836" max="2836" width="4.6328125" style="4" customWidth="1"/>
    <col min="2837" max="2837" width="10.36328125" style="4" customWidth="1"/>
    <col min="2838" max="2838" width="3.08984375" style="4" customWidth="1"/>
    <col min="2839" max="2839" width="10.36328125" style="4" customWidth="1"/>
    <col min="2840" max="2840" width="12.6328125" style="4" customWidth="1"/>
    <col min="2841" max="2841" width="9" style="4" customWidth="1"/>
    <col min="2842" max="3072" width="0" style="4" hidden="1"/>
    <col min="3073" max="3073" width="5" style="4" customWidth="1"/>
    <col min="3074" max="3074" width="22.26953125" style="4" customWidth="1"/>
    <col min="3075" max="3075" width="12.453125" style="4" customWidth="1"/>
    <col min="3076" max="3077" width="10.36328125" style="4" customWidth="1"/>
    <col min="3078" max="3078" width="3.08984375" style="4" customWidth="1"/>
    <col min="3079" max="3079" width="10.36328125" style="4" customWidth="1"/>
    <col min="3080" max="3080" width="4.6328125" style="4" customWidth="1"/>
    <col min="3081" max="3081" width="10.36328125" style="4" customWidth="1"/>
    <col min="3082" max="3082" width="3.08984375" style="4" bestFit="1" customWidth="1"/>
    <col min="3083" max="3083" width="10.36328125" style="4" customWidth="1"/>
    <col min="3084" max="3084" width="12.6328125" style="4" customWidth="1"/>
    <col min="3085" max="3085" width="5" style="4" customWidth="1"/>
    <col min="3086" max="3086" width="22.26953125" style="4" customWidth="1"/>
    <col min="3087" max="3087" width="12.453125" style="4" customWidth="1"/>
    <col min="3088" max="3089" width="10.36328125" style="4" customWidth="1"/>
    <col min="3090" max="3090" width="3.08984375" style="4" customWidth="1"/>
    <col min="3091" max="3091" width="10.36328125" style="4" customWidth="1"/>
    <col min="3092" max="3092" width="4.6328125" style="4" customWidth="1"/>
    <col min="3093" max="3093" width="10.36328125" style="4" customWidth="1"/>
    <col min="3094" max="3094" width="3.08984375" style="4" customWidth="1"/>
    <col min="3095" max="3095" width="10.36328125" style="4" customWidth="1"/>
    <col min="3096" max="3096" width="12.6328125" style="4" customWidth="1"/>
    <col min="3097" max="3097" width="9" style="4" customWidth="1"/>
    <col min="3098" max="3328" width="0" style="4" hidden="1"/>
    <col min="3329" max="3329" width="5" style="4" customWidth="1"/>
    <col min="3330" max="3330" width="22.26953125" style="4" customWidth="1"/>
    <col min="3331" max="3331" width="12.453125" style="4" customWidth="1"/>
    <col min="3332" max="3333" width="10.36328125" style="4" customWidth="1"/>
    <col min="3334" max="3334" width="3.08984375" style="4" customWidth="1"/>
    <col min="3335" max="3335" width="10.36328125" style="4" customWidth="1"/>
    <col min="3336" max="3336" width="4.6328125" style="4" customWidth="1"/>
    <col min="3337" max="3337" width="10.36328125" style="4" customWidth="1"/>
    <col min="3338" max="3338" width="3.08984375" style="4" bestFit="1" customWidth="1"/>
    <col min="3339" max="3339" width="10.36328125" style="4" customWidth="1"/>
    <col min="3340" max="3340" width="12.6328125" style="4" customWidth="1"/>
    <col min="3341" max="3341" width="5" style="4" customWidth="1"/>
    <col min="3342" max="3342" width="22.26953125" style="4" customWidth="1"/>
    <col min="3343" max="3343" width="12.453125" style="4" customWidth="1"/>
    <col min="3344" max="3345" width="10.36328125" style="4" customWidth="1"/>
    <col min="3346" max="3346" width="3.08984375" style="4" customWidth="1"/>
    <col min="3347" max="3347" width="10.36328125" style="4" customWidth="1"/>
    <col min="3348" max="3348" width="4.6328125" style="4" customWidth="1"/>
    <col min="3349" max="3349" width="10.36328125" style="4" customWidth="1"/>
    <col min="3350" max="3350" width="3.08984375" style="4" customWidth="1"/>
    <col min="3351" max="3351" width="10.36328125" style="4" customWidth="1"/>
    <col min="3352" max="3352" width="12.6328125" style="4" customWidth="1"/>
    <col min="3353" max="3353" width="9" style="4" customWidth="1"/>
    <col min="3354" max="3584" width="0" style="4" hidden="1"/>
    <col min="3585" max="3585" width="5" style="4" customWidth="1"/>
    <col min="3586" max="3586" width="22.26953125" style="4" customWidth="1"/>
    <col min="3587" max="3587" width="12.453125" style="4" customWidth="1"/>
    <col min="3588" max="3589" width="10.36328125" style="4" customWidth="1"/>
    <col min="3590" max="3590" width="3.08984375" style="4" customWidth="1"/>
    <col min="3591" max="3591" width="10.36328125" style="4" customWidth="1"/>
    <col min="3592" max="3592" width="4.6328125" style="4" customWidth="1"/>
    <col min="3593" max="3593" width="10.36328125" style="4" customWidth="1"/>
    <col min="3594" max="3594" width="3.08984375" style="4" bestFit="1" customWidth="1"/>
    <col min="3595" max="3595" width="10.36328125" style="4" customWidth="1"/>
    <col min="3596" max="3596" width="12.6328125" style="4" customWidth="1"/>
    <col min="3597" max="3597" width="5" style="4" customWidth="1"/>
    <col min="3598" max="3598" width="22.26953125" style="4" customWidth="1"/>
    <col min="3599" max="3599" width="12.453125" style="4" customWidth="1"/>
    <col min="3600" max="3601" width="10.36328125" style="4" customWidth="1"/>
    <col min="3602" max="3602" width="3.08984375" style="4" customWidth="1"/>
    <col min="3603" max="3603" width="10.36328125" style="4" customWidth="1"/>
    <col min="3604" max="3604" width="4.6328125" style="4" customWidth="1"/>
    <col min="3605" max="3605" width="10.36328125" style="4" customWidth="1"/>
    <col min="3606" max="3606" width="3.08984375" style="4" customWidth="1"/>
    <col min="3607" max="3607" width="10.36328125" style="4" customWidth="1"/>
    <col min="3608" max="3608" width="12.6328125" style="4" customWidth="1"/>
    <col min="3609" max="3609" width="9" style="4" customWidth="1"/>
    <col min="3610" max="3840" width="0" style="4" hidden="1"/>
    <col min="3841" max="3841" width="5" style="4" customWidth="1"/>
    <col min="3842" max="3842" width="22.26953125" style="4" customWidth="1"/>
    <col min="3843" max="3843" width="12.453125" style="4" customWidth="1"/>
    <col min="3844" max="3845" width="10.36328125" style="4" customWidth="1"/>
    <col min="3846" max="3846" width="3.08984375" style="4" customWidth="1"/>
    <col min="3847" max="3847" width="10.36328125" style="4" customWidth="1"/>
    <col min="3848" max="3848" width="4.6328125" style="4" customWidth="1"/>
    <col min="3849" max="3849" width="10.36328125" style="4" customWidth="1"/>
    <col min="3850" max="3850" width="3.08984375" style="4" bestFit="1" customWidth="1"/>
    <col min="3851" max="3851" width="10.36328125" style="4" customWidth="1"/>
    <col min="3852" max="3852" width="12.6328125" style="4" customWidth="1"/>
    <col min="3853" max="3853" width="5" style="4" customWidth="1"/>
    <col min="3854" max="3854" width="22.26953125" style="4" customWidth="1"/>
    <col min="3855" max="3855" width="12.453125" style="4" customWidth="1"/>
    <col min="3856" max="3857" width="10.36328125" style="4" customWidth="1"/>
    <col min="3858" max="3858" width="3.08984375" style="4" customWidth="1"/>
    <col min="3859" max="3859" width="10.36328125" style="4" customWidth="1"/>
    <col min="3860" max="3860" width="4.6328125" style="4" customWidth="1"/>
    <col min="3861" max="3861" width="10.36328125" style="4" customWidth="1"/>
    <col min="3862" max="3862" width="3.08984375" style="4" customWidth="1"/>
    <col min="3863" max="3863" width="10.36328125" style="4" customWidth="1"/>
    <col min="3864" max="3864" width="12.6328125" style="4" customWidth="1"/>
    <col min="3865" max="3865" width="9" style="4" customWidth="1"/>
    <col min="3866" max="4096" width="0" style="4" hidden="1"/>
    <col min="4097" max="4097" width="5" style="4" customWidth="1"/>
    <col min="4098" max="4098" width="22.26953125" style="4" customWidth="1"/>
    <col min="4099" max="4099" width="12.453125" style="4" customWidth="1"/>
    <col min="4100" max="4101" width="10.36328125" style="4" customWidth="1"/>
    <col min="4102" max="4102" width="3.08984375" style="4" customWidth="1"/>
    <col min="4103" max="4103" width="10.36328125" style="4" customWidth="1"/>
    <col min="4104" max="4104" width="4.6328125" style="4" customWidth="1"/>
    <col min="4105" max="4105" width="10.36328125" style="4" customWidth="1"/>
    <col min="4106" max="4106" width="3.08984375" style="4" bestFit="1" customWidth="1"/>
    <col min="4107" max="4107" width="10.36328125" style="4" customWidth="1"/>
    <col min="4108" max="4108" width="12.6328125" style="4" customWidth="1"/>
    <col min="4109" max="4109" width="5" style="4" customWidth="1"/>
    <col min="4110" max="4110" width="22.26953125" style="4" customWidth="1"/>
    <col min="4111" max="4111" width="12.453125" style="4" customWidth="1"/>
    <col min="4112" max="4113" width="10.36328125" style="4" customWidth="1"/>
    <col min="4114" max="4114" width="3.08984375" style="4" customWidth="1"/>
    <col min="4115" max="4115" width="10.36328125" style="4" customWidth="1"/>
    <col min="4116" max="4116" width="4.6328125" style="4" customWidth="1"/>
    <col min="4117" max="4117" width="10.36328125" style="4" customWidth="1"/>
    <col min="4118" max="4118" width="3.08984375" style="4" customWidth="1"/>
    <col min="4119" max="4119" width="10.36328125" style="4" customWidth="1"/>
    <col min="4120" max="4120" width="12.6328125" style="4" customWidth="1"/>
    <col min="4121" max="4121" width="9" style="4" customWidth="1"/>
    <col min="4122" max="4352" width="0" style="4" hidden="1"/>
    <col min="4353" max="4353" width="5" style="4" customWidth="1"/>
    <col min="4354" max="4354" width="22.26953125" style="4" customWidth="1"/>
    <col min="4355" max="4355" width="12.453125" style="4" customWidth="1"/>
    <col min="4356" max="4357" width="10.36328125" style="4" customWidth="1"/>
    <col min="4358" max="4358" width="3.08984375" style="4" customWidth="1"/>
    <col min="4359" max="4359" width="10.36328125" style="4" customWidth="1"/>
    <col min="4360" max="4360" width="4.6328125" style="4" customWidth="1"/>
    <col min="4361" max="4361" width="10.36328125" style="4" customWidth="1"/>
    <col min="4362" max="4362" width="3.08984375" style="4" bestFit="1" customWidth="1"/>
    <col min="4363" max="4363" width="10.36328125" style="4" customWidth="1"/>
    <col min="4364" max="4364" width="12.6328125" style="4" customWidth="1"/>
    <col min="4365" max="4365" width="5" style="4" customWidth="1"/>
    <col min="4366" max="4366" width="22.26953125" style="4" customWidth="1"/>
    <col min="4367" max="4367" width="12.453125" style="4" customWidth="1"/>
    <col min="4368" max="4369" width="10.36328125" style="4" customWidth="1"/>
    <col min="4370" max="4370" width="3.08984375" style="4" customWidth="1"/>
    <col min="4371" max="4371" width="10.36328125" style="4" customWidth="1"/>
    <col min="4372" max="4372" width="4.6328125" style="4" customWidth="1"/>
    <col min="4373" max="4373" width="10.36328125" style="4" customWidth="1"/>
    <col min="4374" max="4374" width="3.08984375" style="4" customWidth="1"/>
    <col min="4375" max="4375" width="10.36328125" style="4" customWidth="1"/>
    <col min="4376" max="4376" width="12.6328125" style="4" customWidth="1"/>
    <col min="4377" max="4377" width="9" style="4" customWidth="1"/>
    <col min="4378" max="4608" width="0" style="4" hidden="1"/>
    <col min="4609" max="4609" width="5" style="4" customWidth="1"/>
    <col min="4610" max="4610" width="22.26953125" style="4" customWidth="1"/>
    <col min="4611" max="4611" width="12.453125" style="4" customWidth="1"/>
    <col min="4612" max="4613" width="10.36328125" style="4" customWidth="1"/>
    <col min="4614" max="4614" width="3.08984375" style="4" customWidth="1"/>
    <col min="4615" max="4615" width="10.36328125" style="4" customWidth="1"/>
    <col min="4616" max="4616" width="4.6328125" style="4" customWidth="1"/>
    <col min="4617" max="4617" width="10.36328125" style="4" customWidth="1"/>
    <col min="4618" max="4618" width="3.08984375" style="4" bestFit="1" customWidth="1"/>
    <col min="4619" max="4619" width="10.36328125" style="4" customWidth="1"/>
    <col min="4620" max="4620" width="12.6328125" style="4" customWidth="1"/>
    <col min="4621" max="4621" width="5" style="4" customWidth="1"/>
    <col min="4622" max="4622" width="22.26953125" style="4" customWidth="1"/>
    <col min="4623" max="4623" width="12.453125" style="4" customWidth="1"/>
    <col min="4624" max="4625" width="10.36328125" style="4" customWidth="1"/>
    <col min="4626" max="4626" width="3.08984375" style="4" customWidth="1"/>
    <col min="4627" max="4627" width="10.36328125" style="4" customWidth="1"/>
    <col min="4628" max="4628" width="4.6328125" style="4" customWidth="1"/>
    <col min="4629" max="4629" width="10.36328125" style="4" customWidth="1"/>
    <col min="4630" max="4630" width="3.08984375" style="4" customWidth="1"/>
    <col min="4631" max="4631" width="10.36328125" style="4" customWidth="1"/>
    <col min="4632" max="4632" width="12.6328125" style="4" customWidth="1"/>
    <col min="4633" max="4633" width="9" style="4" customWidth="1"/>
    <col min="4634" max="4864" width="0" style="4" hidden="1"/>
    <col min="4865" max="4865" width="5" style="4" customWidth="1"/>
    <col min="4866" max="4866" width="22.26953125" style="4" customWidth="1"/>
    <col min="4867" max="4867" width="12.453125" style="4" customWidth="1"/>
    <col min="4868" max="4869" width="10.36328125" style="4" customWidth="1"/>
    <col min="4870" max="4870" width="3.08984375" style="4" customWidth="1"/>
    <col min="4871" max="4871" width="10.36328125" style="4" customWidth="1"/>
    <col min="4872" max="4872" width="4.6328125" style="4" customWidth="1"/>
    <col min="4873" max="4873" width="10.36328125" style="4" customWidth="1"/>
    <col min="4874" max="4874" width="3.08984375" style="4" bestFit="1" customWidth="1"/>
    <col min="4875" max="4875" width="10.36328125" style="4" customWidth="1"/>
    <col min="4876" max="4876" width="12.6328125" style="4" customWidth="1"/>
    <col min="4877" max="4877" width="5" style="4" customWidth="1"/>
    <col min="4878" max="4878" width="22.26953125" style="4" customWidth="1"/>
    <col min="4879" max="4879" width="12.453125" style="4" customWidth="1"/>
    <col min="4880" max="4881" width="10.36328125" style="4" customWidth="1"/>
    <col min="4882" max="4882" width="3.08984375" style="4" customWidth="1"/>
    <col min="4883" max="4883" width="10.36328125" style="4" customWidth="1"/>
    <col min="4884" max="4884" width="4.6328125" style="4" customWidth="1"/>
    <col min="4885" max="4885" width="10.36328125" style="4" customWidth="1"/>
    <col min="4886" max="4886" width="3.08984375" style="4" customWidth="1"/>
    <col min="4887" max="4887" width="10.36328125" style="4" customWidth="1"/>
    <col min="4888" max="4888" width="12.6328125" style="4" customWidth="1"/>
    <col min="4889" max="4889" width="9" style="4" customWidth="1"/>
    <col min="4890" max="5120" width="0" style="4" hidden="1"/>
    <col min="5121" max="5121" width="5" style="4" customWidth="1"/>
    <col min="5122" max="5122" width="22.26953125" style="4" customWidth="1"/>
    <col min="5123" max="5123" width="12.453125" style="4" customWidth="1"/>
    <col min="5124" max="5125" width="10.36328125" style="4" customWidth="1"/>
    <col min="5126" max="5126" width="3.08984375" style="4" customWidth="1"/>
    <col min="5127" max="5127" width="10.36328125" style="4" customWidth="1"/>
    <col min="5128" max="5128" width="4.6328125" style="4" customWidth="1"/>
    <col min="5129" max="5129" width="10.36328125" style="4" customWidth="1"/>
    <col min="5130" max="5130" width="3.08984375" style="4" bestFit="1" customWidth="1"/>
    <col min="5131" max="5131" width="10.36328125" style="4" customWidth="1"/>
    <col min="5132" max="5132" width="12.6328125" style="4" customWidth="1"/>
    <col min="5133" max="5133" width="5" style="4" customWidth="1"/>
    <col min="5134" max="5134" width="22.26953125" style="4" customWidth="1"/>
    <col min="5135" max="5135" width="12.453125" style="4" customWidth="1"/>
    <col min="5136" max="5137" width="10.36328125" style="4" customWidth="1"/>
    <col min="5138" max="5138" width="3.08984375" style="4" customWidth="1"/>
    <col min="5139" max="5139" width="10.36328125" style="4" customWidth="1"/>
    <col min="5140" max="5140" width="4.6328125" style="4" customWidth="1"/>
    <col min="5141" max="5141" width="10.36328125" style="4" customWidth="1"/>
    <col min="5142" max="5142" width="3.08984375" style="4" customWidth="1"/>
    <col min="5143" max="5143" width="10.36328125" style="4" customWidth="1"/>
    <col min="5144" max="5144" width="12.6328125" style="4" customWidth="1"/>
    <col min="5145" max="5145" width="9" style="4" customWidth="1"/>
    <col min="5146" max="5376" width="0" style="4" hidden="1"/>
    <col min="5377" max="5377" width="5" style="4" customWidth="1"/>
    <col min="5378" max="5378" width="22.26953125" style="4" customWidth="1"/>
    <col min="5379" max="5379" width="12.453125" style="4" customWidth="1"/>
    <col min="5380" max="5381" width="10.36328125" style="4" customWidth="1"/>
    <col min="5382" max="5382" width="3.08984375" style="4" customWidth="1"/>
    <col min="5383" max="5383" width="10.36328125" style="4" customWidth="1"/>
    <col min="5384" max="5384" width="4.6328125" style="4" customWidth="1"/>
    <col min="5385" max="5385" width="10.36328125" style="4" customWidth="1"/>
    <col min="5386" max="5386" width="3.08984375" style="4" bestFit="1" customWidth="1"/>
    <col min="5387" max="5387" width="10.36328125" style="4" customWidth="1"/>
    <col min="5388" max="5388" width="12.6328125" style="4" customWidth="1"/>
    <col min="5389" max="5389" width="5" style="4" customWidth="1"/>
    <col min="5390" max="5390" width="22.26953125" style="4" customWidth="1"/>
    <col min="5391" max="5391" width="12.453125" style="4" customWidth="1"/>
    <col min="5392" max="5393" width="10.36328125" style="4" customWidth="1"/>
    <col min="5394" max="5394" width="3.08984375" style="4" customWidth="1"/>
    <col min="5395" max="5395" width="10.36328125" style="4" customWidth="1"/>
    <col min="5396" max="5396" width="4.6328125" style="4" customWidth="1"/>
    <col min="5397" max="5397" width="10.36328125" style="4" customWidth="1"/>
    <col min="5398" max="5398" width="3.08984375" style="4" customWidth="1"/>
    <col min="5399" max="5399" width="10.36328125" style="4" customWidth="1"/>
    <col min="5400" max="5400" width="12.6328125" style="4" customWidth="1"/>
    <col min="5401" max="5401" width="9" style="4" customWidth="1"/>
    <col min="5402" max="5632" width="0" style="4" hidden="1"/>
    <col min="5633" max="5633" width="5" style="4" customWidth="1"/>
    <col min="5634" max="5634" width="22.26953125" style="4" customWidth="1"/>
    <col min="5635" max="5635" width="12.453125" style="4" customWidth="1"/>
    <col min="5636" max="5637" width="10.36328125" style="4" customWidth="1"/>
    <col min="5638" max="5638" width="3.08984375" style="4" customWidth="1"/>
    <col min="5639" max="5639" width="10.36328125" style="4" customWidth="1"/>
    <col min="5640" max="5640" width="4.6328125" style="4" customWidth="1"/>
    <col min="5641" max="5641" width="10.36328125" style="4" customWidth="1"/>
    <col min="5642" max="5642" width="3.08984375" style="4" bestFit="1" customWidth="1"/>
    <col min="5643" max="5643" width="10.36328125" style="4" customWidth="1"/>
    <col min="5644" max="5644" width="12.6328125" style="4" customWidth="1"/>
    <col min="5645" max="5645" width="5" style="4" customWidth="1"/>
    <col min="5646" max="5646" width="22.26953125" style="4" customWidth="1"/>
    <col min="5647" max="5647" width="12.453125" style="4" customWidth="1"/>
    <col min="5648" max="5649" width="10.36328125" style="4" customWidth="1"/>
    <col min="5650" max="5650" width="3.08984375" style="4" customWidth="1"/>
    <col min="5651" max="5651" width="10.36328125" style="4" customWidth="1"/>
    <col min="5652" max="5652" width="4.6328125" style="4" customWidth="1"/>
    <col min="5653" max="5653" width="10.36328125" style="4" customWidth="1"/>
    <col min="5654" max="5654" width="3.08984375" style="4" customWidth="1"/>
    <col min="5655" max="5655" width="10.36328125" style="4" customWidth="1"/>
    <col min="5656" max="5656" width="12.6328125" style="4" customWidth="1"/>
    <col min="5657" max="5657" width="9" style="4" customWidth="1"/>
    <col min="5658" max="5888" width="0" style="4" hidden="1"/>
    <col min="5889" max="5889" width="5" style="4" customWidth="1"/>
    <col min="5890" max="5890" width="22.26953125" style="4" customWidth="1"/>
    <col min="5891" max="5891" width="12.453125" style="4" customWidth="1"/>
    <col min="5892" max="5893" width="10.36328125" style="4" customWidth="1"/>
    <col min="5894" max="5894" width="3.08984375" style="4" customWidth="1"/>
    <col min="5895" max="5895" width="10.36328125" style="4" customWidth="1"/>
    <col min="5896" max="5896" width="4.6328125" style="4" customWidth="1"/>
    <col min="5897" max="5897" width="10.36328125" style="4" customWidth="1"/>
    <col min="5898" max="5898" width="3.08984375" style="4" bestFit="1" customWidth="1"/>
    <col min="5899" max="5899" width="10.36328125" style="4" customWidth="1"/>
    <col min="5900" max="5900" width="12.6328125" style="4" customWidth="1"/>
    <col min="5901" max="5901" width="5" style="4" customWidth="1"/>
    <col min="5902" max="5902" width="22.26953125" style="4" customWidth="1"/>
    <col min="5903" max="5903" width="12.453125" style="4" customWidth="1"/>
    <col min="5904" max="5905" width="10.36328125" style="4" customWidth="1"/>
    <col min="5906" max="5906" width="3.08984375" style="4" customWidth="1"/>
    <col min="5907" max="5907" width="10.36328125" style="4" customWidth="1"/>
    <col min="5908" max="5908" width="4.6328125" style="4" customWidth="1"/>
    <col min="5909" max="5909" width="10.36328125" style="4" customWidth="1"/>
    <col min="5910" max="5910" width="3.08984375" style="4" customWidth="1"/>
    <col min="5911" max="5911" width="10.36328125" style="4" customWidth="1"/>
    <col min="5912" max="5912" width="12.6328125" style="4" customWidth="1"/>
    <col min="5913" max="5913" width="9" style="4" customWidth="1"/>
    <col min="5914" max="6144" width="0" style="4" hidden="1"/>
    <col min="6145" max="6145" width="5" style="4" customWidth="1"/>
    <col min="6146" max="6146" width="22.26953125" style="4" customWidth="1"/>
    <col min="6147" max="6147" width="12.453125" style="4" customWidth="1"/>
    <col min="6148" max="6149" width="10.36328125" style="4" customWidth="1"/>
    <col min="6150" max="6150" width="3.08984375" style="4" customWidth="1"/>
    <col min="6151" max="6151" width="10.36328125" style="4" customWidth="1"/>
    <col min="6152" max="6152" width="4.6328125" style="4" customWidth="1"/>
    <col min="6153" max="6153" width="10.36328125" style="4" customWidth="1"/>
    <col min="6154" max="6154" width="3.08984375" style="4" bestFit="1" customWidth="1"/>
    <col min="6155" max="6155" width="10.36328125" style="4" customWidth="1"/>
    <col min="6156" max="6156" width="12.6328125" style="4" customWidth="1"/>
    <col min="6157" max="6157" width="5" style="4" customWidth="1"/>
    <col min="6158" max="6158" width="22.26953125" style="4" customWidth="1"/>
    <col min="6159" max="6159" width="12.453125" style="4" customWidth="1"/>
    <col min="6160" max="6161" width="10.36328125" style="4" customWidth="1"/>
    <col min="6162" max="6162" width="3.08984375" style="4" customWidth="1"/>
    <col min="6163" max="6163" width="10.36328125" style="4" customWidth="1"/>
    <col min="6164" max="6164" width="4.6328125" style="4" customWidth="1"/>
    <col min="6165" max="6165" width="10.36328125" style="4" customWidth="1"/>
    <col min="6166" max="6166" width="3.08984375" style="4" customWidth="1"/>
    <col min="6167" max="6167" width="10.36328125" style="4" customWidth="1"/>
    <col min="6168" max="6168" width="12.6328125" style="4" customWidth="1"/>
    <col min="6169" max="6169" width="9" style="4" customWidth="1"/>
    <col min="6170" max="6400" width="0" style="4" hidden="1"/>
    <col min="6401" max="6401" width="5" style="4" customWidth="1"/>
    <col min="6402" max="6402" width="22.26953125" style="4" customWidth="1"/>
    <col min="6403" max="6403" width="12.453125" style="4" customWidth="1"/>
    <col min="6404" max="6405" width="10.36328125" style="4" customWidth="1"/>
    <col min="6406" max="6406" width="3.08984375" style="4" customWidth="1"/>
    <col min="6407" max="6407" width="10.36328125" style="4" customWidth="1"/>
    <col min="6408" max="6408" width="4.6328125" style="4" customWidth="1"/>
    <col min="6409" max="6409" width="10.36328125" style="4" customWidth="1"/>
    <col min="6410" max="6410" width="3.08984375" style="4" bestFit="1" customWidth="1"/>
    <col min="6411" max="6411" width="10.36328125" style="4" customWidth="1"/>
    <col min="6412" max="6412" width="12.6328125" style="4" customWidth="1"/>
    <col min="6413" max="6413" width="5" style="4" customWidth="1"/>
    <col min="6414" max="6414" width="22.26953125" style="4" customWidth="1"/>
    <col min="6415" max="6415" width="12.453125" style="4" customWidth="1"/>
    <col min="6416" max="6417" width="10.36328125" style="4" customWidth="1"/>
    <col min="6418" max="6418" width="3.08984375" style="4" customWidth="1"/>
    <col min="6419" max="6419" width="10.36328125" style="4" customWidth="1"/>
    <col min="6420" max="6420" width="4.6328125" style="4" customWidth="1"/>
    <col min="6421" max="6421" width="10.36328125" style="4" customWidth="1"/>
    <col min="6422" max="6422" width="3.08984375" style="4" customWidth="1"/>
    <col min="6423" max="6423" width="10.36328125" style="4" customWidth="1"/>
    <col min="6424" max="6424" width="12.6328125" style="4" customWidth="1"/>
    <col min="6425" max="6425" width="9" style="4" customWidth="1"/>
    <col min="6426" max="6656" width="0" style="4" hidden="1"/>
    <col min="6657" max="6657" width="5" style="4" customWidth="1"/>
    <col min="6658" max="6658" width="22.26953125" style="4" customWidth="1"/>
    <col min="6659" max="6659" width="12.453125" style="4" customWidth="1"/>
    <col min="6660" max="6661" width="10.36328125" style="4" customWidth="1"/>
    <col min="6662" max="6662" width="3.08984375" style="4" customWidth="1"/>
    <col min="6663" max="6663" width="10.36328125" style="4" customWidth="1"/>
    <col min="6664" max="6664" width="4.6328125" style="4" customWidth="1"/>
    <col min="6665" max="6665" width="10.36328125" style="4" customWidth="1"/>
    <col min="6666" max="6666" width="3.08984375" style="4" bestFit="1" customWidth="1"/>
    <col min="6667" max="6667" width="10.36328125" style="4" customWidth="1"/>
    <col min="6668" max="6668" width="12.6328125" style="4" customWidth="1"/>
    <col min="6669" max="6669" width="5" style="4" customWidth="1"/>
    <col min="6670" max="6670" width="22.26953125" style="4" customWidth="1"/>
    <col min="6671" max="6671" width="12.453125" style="4" customWidth="1"/>
    <col min="6672" max="6673" width="10.36328125" style="4" customWidth="1"/>
    <col min="6674" max="6674" width="3.08984375" style="4" customWidth="1"/>
    <col min="6675" max="6675" width="10.36328125" style="4" customWidth="1"/>
    <col min="6676" max="6676" width="4.6328125" style="4" customWidth="1"/>
    <col min="6677" max="6677" width="10.36328125" style="4" customWidth="1"/>
    <col min="6678" max="6678" width="3.08984375" style="4" customWidth="1"/>
    <col min="6679" max="6679" width="10.36328125" style="4" customWidth="1"/>
    <col min="6680" max="6680" width="12.6328125" style="4" customWidth="1"/>
    <col min="6681" max="6681" width="9" style="4" customWidth="1"/>
    <col min="6682" max="6912" width="0" style="4" hidden="1"/>
    <col min="6913" max="6913" width="5" style="4" customWidth="1"/>
    <col min="6914" max="6914" width="22.26953125" style="4" customWidth="1"/>
    <col min="6915" max="6915" width="12.453125" style="4" customWidth="1"/>
    <col min="6916" max="6917" width="10.36328125" style="4" customWidth="1"/>
    <col min="6918" max="6918" width="3.08984375" style="4" customWidth="1"/>
    <col min="6919" max="6919" width="10.36328125" style="4" customWidth="1"/>
    <col min="6920" max="6920" width="4.6328125" style="4" customWidth="1"/>
    <col min="6921" max="6921" width="10.36328125" style="4" customWidth="1"/>
    <col min="6922" max="6922" width="3.08984375" style="4" bestFit="1" customWidth="1"/>
    <col min="6923" max="6923" width="10.36328125" style="4" customWidth="1"/>
    <col min="6924" max="6924" width="12.6328125" style="4" customWidth="1"/>
    <col min="6925" max="6925" width="5" style="4" customWidth="1"/>
    <col min="6926" max="6926" width="22.26953125" style="4" customWidth="1"/>
    <col min="6927" max="6927" width="12.453125" style="4" customWidth="1"/>
    <col min="6928" max="6929" width="10.36328125" style="4" customWidth="1"/>
    <col min="6930" max="6930" width="3.08984375" style="4" customWidth="1"/>
    <col min="6931" max="6931" width="10.36328125" style="4" customWidth="1"/>
    <col min="6932" max="6932" width="4.6328125" style="4" customWidth="1"/>
    <col min="6933" max="6933" width="10.36328125" style="4" customWidth="1"/>
    <col min="6934" max="6934" width="3.08984375" style="4" customWidth="1"/>
    <col min="6935" max="6935" width="10.36328125" style="4" customWidth="1"/>
    <col min="6936" max="6936" width="12.6328125" style="4" customWidth="1"/>
    <col min="6937" max="6937" width="9" style="4" customWidth="1"/>
    <col min="6938" max="7168" width="0" style="4" hidden="1"/>
    <col min="7169" max="7169" width="5" style="4" customWidth="1"/>
    <col min="7170" max="7170" width="22.26953125" style="4" customWidth="1"/>
    <col min="7171" max="7171" width="12.453125" style="4" customWidth="1"/>
    <col min="7172" max="7173" width="10.36328125" style="4" customWidth="1"/>
    <col min="7174" max="7174" width="3.08984375" style="4" customWidth="1"/>
    <col min="7175" max="7175" width="10.36328125" style="4" customWidth="1"/>
    <col min="7176" max="7176" width="4.6328125" style="4" customWidth="1"/>
    <col min="7177" max="7177" width="10.36328125" style="4" customWidth="1"/>
    <col min="7178" max="7178" width="3.08984375" style="4" bestFit="1" customWidth="1"/>
    <col min="7179" max="7179" width="10.36328125" style="4" customWidth="1"/>
    <col min="7180" max="7180" width="12.6328125" style="4" customWidth="1"/>
    <col min="7181" max="7181" width="5" style="4" customWidth="1"/>
    <col min="7182" max="7182" width="22.26953125" style="4" customWidth="1"/>
    <col min="7183" max="7183" width="12.453125" style="4" customWidth="1"/>
    <col min="7184" max="7185" width="10.36328125" style="4" customWidth="1"/>
    <col min="7186" max="7186" width="3.08984375" style="4" customWidth="1"/>
    <col min="7187" max="7187" width="10.36328125" style="4" customWidth="1"/>
    <col min="7188" max="7188" width="4.6328125" style="4" customWidth="1"/>
    <col min="7189" max="7189" width="10.36328125" style="4" customWidth="1"/>
    <col min="7190" max="7190" width="3.08984375" style="4" customWidth="1"/>
    <col min="7191" max="7191" width="10.36328125" style="4" customWidth="1"/>
    <col min="7192" max="7192" width="12.6328125" style="4" customWidth="1"/>
    <col min="7193" max="7193" width="9" style="4" customWidth="1"/>
    <col min="7194" max="7424" width="0" style="4" hidden="1"/>
    <col min="7425" max="7425" width="5" style="4" customWidth="1"/>
    <col min="7426" max="7426" width="22.26953125" style="4" customWidth="1"/>
    <col min="7427" max="7427" width="12.453125" style="4" customWidth="1"/>
    <col min="7428" max="7429" width="10.36328125" style="4" customWidth="1"/>
    <col min="7430" max="7430" width="3.08984375" style="4" customWidth="1"/>
    <col min="7431" max="7431" width="10.36328125" style="4" customWidth="1"/>
    <col min="7432" max="7432" width="4.6328125" style="4" customWidth="1"/>
    <col min="7433" max="7433" width="10.36328125" style="4" customWidth="1"/>
    <col min="7434" max="7434" width="3.08984375" style="4" bestFit="1" customWidth="1"/>
    <col min="7435" max="7435" width="10.36328125" style="4" customWidth="1"/>
    <col min="7436" max="7436" width="12.6328125" style="4" customWidth="1"/>
    <col min="7437" max="7437" width="5" style="4" customWidth="1"/>
    <col min="7438" max="7438" width="22.26953125" style="4" customWidth="1"/>
    <col min="7439" max="7439" width="12.453125" style="4" customWidth="1"/>
    <col min="7440" max="7441" width="10.36328125" style="4" customWidth="1"/>
    <col min="7442" max="7442" width="3.08984375" style="4" customWidth="1"/>
    <col min="7443" max="7443" width="10.36328125" style="4" customWidth="1"/>
    <col min="7444" max="7444" width="4.6328125" style="4" customWidth="1"/>
    <col min="7445" max="7445" width="10.36328125" style="4" customWidth="1"/>
    <col min="7446" max="7446" width="3.08984375" style="4" customWidth="1"/>
    <col min="7447" max="7447" width="10.36328125" style="4" customWidth="1"/>
    <col min="7448" max="7448" width="12.6328125" style="4" customWidth="1"/>
    <col min="7449" max="7449" width="9" style="4" customWidth="1"/>
    <col min="7450" max="7680" width="0" style="4" hidden="1"/>
    <col min="7681" max="7681" width="5" style="4" customWidth="1"/>
    <col min="7682" max="7682" width="22.26953125" style="4" customWidth="1"/>
    <col min="7683" max="7683" width="12.453125" style="4" customWidth="1"/>
    <col min="7684" max="7685" width="10.36328125" style="4" customWidth="1"/>
    <col min="7686" max="7686" width="3.08984375" style="4" customWidth="1"/>
    <col min="7687" max="7687" width="10.36328125" style="4" customWidth="1"/>
    <col min="7688" max="7688" width="4.6328125" style="4" customWidth="1"/>
    <col min="7689" max="7689" width="10.36328125" style="4" customWidth="1"/>
    <col min="7690" max="7690" width="3.08984375" style="4" bestFit="1" customWidth="1"/>
    <col min="7691" max="7691" width="10.36328125" style="4" customWidth="1"/>
    <col min="7692" max="7692" width="12.6328125" style="4" customWidth="1"/>
    <col min="7693" max="7693" width="5" style="4" customWidth="1"/>
    <col min="7694" max="7694" width="22.26953125" style="4" customWidth="1"/>
    <col min="7695" max="7695" width="12.453125" style="4" customWidth="1"/>
    <col min="7696" max="7697" width="10.36328125" style="4" customWidth="1"/>
    <col min="7698" max="7698" width="3.08984375" style="4" customWidth="1"/>
    <col min="7699" max="7699" width="10.36328125" style="4" customWidth="1"/>
    <col min="7700" max="7700" width="4.6328125" style="4" customWidth="1"/>
    <col min="7701" max="7701" width="10.36328125" style="4" customWidth="1"/>
    <col min="7702" max="7702" width="3.08984375" style="4" customWidth="1"/>
    <col min="7703" max="7703" width="10.36328125" style="4" customWidth="1"/>
    <col min="7704" max="7704" width="12.6328125" style="4" customWidth="1"/>
    <col min="7705" max="7705" width="9" style="4" customWidth="1"/>
    <col min="7706" max="7936" width="0" style="4" hidden="1"/>
    <col min="7937" max="7937" width="5" style="4" customWidth="1"/>
    <col min="7938" max="7938" width="22.26953125" style="4" customWidth="1"/>
    <col min="7939" max="7939" width="12.453125" style="4" customWidth="1"/>
    <col min="7940" max="7941" width="10.36328125" style="4" customWidth="1"/>
    <col min="7942" max="7942" width="3.08984375" style="4" customWidth="1"/>
    <col min="7943" max="7943" width="10.36328125" style="4" customWidth="1"/>
    <col min="7944" max="7944" width="4.6328125" style="4" customWidth="1"/>
    <col min="7945" max="7945" width="10.36328125" style="4" customWidth="1"/>
    <col min="7946" max="7946" width="3.08984375" style="4" bestFit="1" customWidth="1"/>
    <col min="7947" max="7947" width="10.36328125" style="4" customWidth="1"/>
    <col min="7948" max="7948" width="12.6328125" style="4" customWidth="1"/>
    <col min="7949" max="7949" width="5" style="4" customWidth="1"/>
    <col min="7950" max="7950" width="22.26953125" style="4" customWidth="1"/>
    <col min="7951" max="7951" width="12.453125" style="4" customWidth="1"/>
    <col min="7952" max="7953" width="10.36328125" style="4" customWidth="1"/>
    <col min="7954" max="7954" width="3.08984375" style="4" customWidth="1"/>
    <col min="7955" max="7955" width="10.36328125" style="4" customWidth="1"/>
    <col min="7956" max="7956" width="4.6328125" style="4" customWidth="1"/>
    <col min="7957" max="7957" width="10.36328125" style="4" customWidth="1"/>
    <col min="7958" max="7958" width="3.08984375" style="4" customWidth="1"/>
    <col min="7959" max="7959" width="10.36328125" style="4" customWidth="1"/>
    <col min="7960" max="7960" width="12.6328125" style="4" customWidth="1"/>
    <col min="7961" max="7961" width="9" style="4" customWidth="1"/>
    <col min="7962" max="8192" width="0" style="4" hidden="1"/>
    <col min="8193" max="8193" width="5" style="4" customWidth="1"/>
    <col min="8194" max="8194" width="22.26953125" style="4" customWidth="1"/>
    <col min="8195" max="8195" width="12.453125" style="4" customWidth="1"/>
    <col min="8196" max="8197" width="10.36328125" style="4" customWidth="1"/>
    <col min="8198" max="8198" width="3.08984375" style="4" customWidth="1"/>
    <col min="8199" max="8199" width="10.36328125" style="4" customWidth="1"/>
    <col min="8200" max="8200" width="4.6328125" style="4" customWidth="1"/>
    <col min="8201" max="8201" width="10.36328125" style="4" customWidth="1"/>
    <col min="8202" max="8202" width="3.08984375" style="4" bestFit="1" customWidth="1"/>
    <col min="8203" max="8203" width="10.36328125" style="4" customWidth="1"/>
    <col min="8204" max="8204" width="12.6328125" style="4" customWidth="1"/>
    <col min="8205" max="8205" width="5" style="4" customWidth="1"/>
    <col min="8206" max="8206" width="22.26953125" style="4" customWidth="1"/>
    <col min="8207" max="8207" width="12.453125" style="4" customWidth="1"/>
    <col min="8208" max="8209" width="10.36328125" style="4" customWidth="1"/>
    <col min="8210" max="8210" width="3.08984375" style="4" customWidth="1"/>
    <col min="8211" max="8211" width="10.36328125" style="4" customWidth="1"/>
    <col min="8212" max="8212" width="4.6328125" style="4" customWidth="1"/>
    <col min="8213" max="8213" width="10.36328125" style="4" customWidth="1"/>
    <col min="8214" max="8214" width="3.08984375" style="4" customWidth="1"/>
    <col min="8215" max="8215" width="10.36328125" style="4" customWidth="1"/>
    <col min="8216" max="8216" width="12.6328125" style="4" customWidth="1"/>
    <col min="8217" max="8217" width="9" style="4" customWidth="1"/>
    <col min="8218" max="8448" width="0" style="4" hidden="1"/>
    <col min="8449" max="8449" width="5" style="4" customWidth="1"/>
    <col min="8450" max="8450" width="22.26953125" style="4" customWidth="1"/>
    <col min="8451" max="8451" width="12.453125" style="4" customWidth="1"/>
    <col min="8452" max="8453" width="10.36328125" style="4" customWidth="1"/>
    <col min="8454" max="8454" width="3.08984375" style="4" customWidth="1"/>
    <col min="8455" max="8455" width="10.36328125" style="4" customWidth="1"/>
    <col min="8456" max="8456" width="4.6328125" style="4" customWidth="1"/>
    <col min="8457" max="8457" width="10.36328125" style="4" customWidth="1"/>
    <col min="8458" max="8458" width="3.08984375" style="4" bestFit="1" customWidth="1"/>
    <col min="8459" max="8459" width="10.36328125" style="4" customWidth="1"/>
    <col min="8460" max="8460" width="12.6328125" style="4" customWidth="1"/>
    <col min="8461" max="8461" width="5" style="4" customWidth="1"/>
    <col min="8462" max="8462" width="22.26953125" style="4" customWidth="1"/>
    <col min="8463" max="8463" width="12.453125" style="4" customWidth="1"/>
    <col min="8464" max="8465" width="10.36328125" style="4" customWidth="1"/>
    <col min="8466" max="8466" width="3.08984375" style="4" customWidth="1"/>
    <col min="8467" max="8467" width="10.36328125" style="4" customWidth="1"/>
    <col min="8468" max="8468" width="4.6328125" style="4" customWidth="1"/>
    <col min="8469" max="8469" width="10.36328125" style="4" customWidth="1"/>
    <col min="8470" max="8470" width="3.08984375" style="4" customWidth="1"/>
    <col min="8471" max="8471" width="10.36328125" style="4" customWidth="1"/>
    <col min="8472" max="8472" width="12.6328125" style="4" customWidth="1"/>
    <col min="8473" max="8473" width="9" style="4" customWidth="1"/>
    <col min="8474" max="8704" width="0" style="4" hidden="1"/>
    <col min="8705" max="8705" width="5" style="4" customWidth="1"/>
    <col min="8706" max="8706" width="22.26953125" style="4" customWidth="1"/>
    <col min="8707" max="8707" width="12.453125" style="4" customWidth="1"/>
    <col min="8708" max="8709" width="10.36328125" style="4" customWidth="1"/>
    <col min="8710" max="8710" width="3.08984375" style="4" customWidth="1"/>
    <col min="8711" max="8711" width="10.36328125" style="4" customWidth="1"/>
    <col min="8712" max="8712" width="4.6328125" style="4" customWidth="1"/>
    <col min="8713" max="8713" width="10.36328125" style="4" customWidth="1"/>
    <col min="8714" max="8714" width="3.08984375" style="4" bestFit="1" customWidth="1"/>
    <col min="8715" max="8715" width="10.36328125" style="4" customWidth="1"/>
    <col min="8716" max="8716" width="12.6328125" style="4" customWidth="1"/>
    <col min="8717" max="8717" width="5" style="4" customWidth="1"/>
    <col min="8718" max="8718" width="22.26953125" style="4" customWidth="1"/>
    <col min="8719" max="8719" width="12.453125" style="4" customWidth="1"/>
    <col min="8720" max="8721" width="10.36328125" style="4" customWidth="1"/>
    <col min="8722" max="8722" width="3.08984375" style="4" customWidth="1"/>
    <col min="8723" max="8723" width="10.36328125" style="4" customWidth="1"/>
    <col min="8724" max="8724" width="4.6328125" style="4" customWidth="1"/>
    <col min="8725" max="8725" width="10.36328125" style="4" customWidth="1"/>
    <col min="8726" max="8726" width="3.08984375" style="4" customWidth="1"/>
    <col min="8727" max="8727" width="10.36328125" style="4" customWidth="1"/>
    <col min="8728" max="8728" width="12.6328125" style="4" customWidth="1"/>
    <col min="8729" max="8729" width="9" style="4" customWidth="1"/>
    <col min="8730" max="8960" width="0" style="4" hidden="1"/>
    <col min="8961" max="8961" width="5" style="4" customWidth="1"/>
    <col min="8962" max="8962" width="22.26953125" style="4" customWidth="1"/>
    <col min="8963" max="8963" width="12.453125" style="4" customWidth="1"/>
    <col min="8964" max="8965" width="10.36328125" style="4" customWidth="1"/>
    <col min="8966" max="8966" width="3.08984375" style="4" customWidth="1"/>
    <col min="8967" max="8967" width="10.36328125" style="4" customWidth="1"/>
    <col min="8968" max="8968" width="4.6328125" style="4" customWidth="1"/>
    <col min="8969" max="8969" width="10.36328125" style="4" customWidth="1"/>
    <col min="8970" max="8970" width="3.08984375" style="4" bestFit="1" customWidth="1"/>
    <col min="8971" max="8971" width="10.36328125" style="4" customWidth="1"/>
    <col min="8972" max="8972" width="12.6328125" style="4" customWidth="1"/>
    <col min="8973" max="8973" width="5" style="4" customWidth="1"/>
    <col min="8974" max="8974" width="22.26953125" style="4" customWidth="1"/>
    <col min="8975" max="8975" width="12.453125" style="4" customWidth="1"/>
    <col min="8976" max="8977" width="10.36328125" style="4" customWidth="1"/>
    <col min="8978" max="8978" width="3.08984375" style="4" customWidth="1"/>
    <col min="8979" max="8979" width="10.36328125" style="4" customWidth="1"/>
    <col min="8980" max="8980" width="4.6328125" style="4" customWidth="1"/>
    <col min="8981" max="8981" width="10.36328125" style="4" customWidth="1"/>
    <col min="8982" max="8982" width="3.08984375" style="4" customWidth="1"/>
    <col min="8983" max="8983" width="10.36328125" style="4" customWidth="1"/>
    <col min="8984" max="8984" width="12.6328125" style="4" customWidth="1"/>
    <col min="8985" max="8985" width="9" style="4" customWidth="1"/>
    <col min="8986" max="9216" width="0" style="4" hidden="1"/>
    <col min="9217" max="9217" width="5" style="4" customWidth="1"/>
    <col min="9218" max="9218" width="22.26953125" style="4" customWidth="1"/>
    <col min="9219" max="9219" width="12.453125" style="4" customWidth="1"/>
    <col min="9220" max="9221" width="10.36328125" style="4" customWidth="1"/>
    <col min="9222" max="9222" width="3.08984375" style="4" customWidth="1"/>
    <col min="9223" max="9223" width="10.36328125" style="4" customWidth="1"/>
    <col min="9224" max="9224" width="4.6328125" style="4" customWidth="1"/>
    <col min="9225" max="9225" width="10.36328125" style="4" customWidth="1"/>
    <col min="9226" max="9226" width="3.08984375" style="4" bestFit="1" customWidth="1"/>
    <col min="9227" max="9227" width="10.36328125" style="4" customWidth="1"/>
    <col min="9228" max="9228" width="12.6328125" style="4" customWidth="1"/>
    <col min="9229" max="9229" width="5" style="4" customWidth="1"/>
    <col min="9230" max="9230" width="22.26953125" style="4" customWidth="1"/>
    <col min="9231" max="9231" width="12.453125" style="4" customWidth="1"/>
    <col min="9232" max="9233" width="10.36328125" style="4" customWidth="1"/>
    <col min="9234" max="9234" width="3.08984375" style="4" customWidth="1"/>
    <col min="9235" max="9235" width="10.36328125" style="4" customWidth="1"/>
    <col min="9236" max="9236" width="4.6328125" style="4" customWidth="1"/>
    <col min="9237" max="9237" width="10.36328125" style="4" customWidth="1"/>
    <col min="9238" max="9238" width="3.08984375" style="4" customWidth="1"/>
    <col min="9239" max="9239" width="10.36328125" style="4" customWidth="1"/>
    <col min="9240" max="9240" width="12.6328125" style="4" customWidth="1"/>
    <col min="9241" max="9241" width="9" style="4" customWidth="1"/>
    <col min="9242" max="9472" width="0" style="4" hidden="1"/>
    <col min="9473" max="9473" width="5" style="4" customWidth="1"/>
    <col min="9474" max="9474" width="22.26953125" style="4" customWidth="1"/>
    <col min="9475" max="9475" width="12.453125" style="4" customWidth="1"/>
    <col min="9476" max="9477" width="10.36328125" style="4" customWidth="1"/>
    <col min="9478" max="9478" width="3.08984375" style="4" customWidth="1"/>
    <col min="9479" max="9479" width="10.36328125" style="4" customWidth="1"/>
    <col min="9480" max="9480" width="4.6328125" style="4" customWidth="1"/>
    <col min="9481" max="9481" width="10.36328125" style="4" customWidth="1"/>
    <col min="9482" max="9482" width="3.08984375" style="4" bestFit="1" customWidth="1"/>
    <col min="9483" max="9483" width="10.36328125" style="4" customWidth="1"/>
    <col min="9484" max="9484" width="12.6328125" style="4" customWidth="1"/>
    <col min="9485" max="9485" width="5" style="4" customWidth="1"/>
    <col min="9486" max="9486" width="22.26953125" style="4" customWidth="1"/>
    <col min="9487" max="9487" width="12.453125" style="4" customWidth="1"/>
    <col min="9488" max="9489" width="10.36328125" style="4" customWidth="1"/>
    <col min="9490" max="9490" width="3.08984375" style="4" customWidth="1"/>
    <col min="9491" max="9491" width="10.36328125" style="4" customWidth="1"/>
    <col min="9492" max="9492" width="4.6328125" style="4" customWidth="1"/>
    <col min="9493" max="9493" width="10.36328125" style="4" customWidth="1"/>
    <col min="9494" max="9494" width="3.08984375" style="4" customWidth="1"/>
    <col min="9495" max="9495" width="10.36328125" style="4" customWidth="1"/>
    <col min="9496" max="9496" width="12.6328125" style="4" customWidth="1"/>
    <col min="9497" max="9497" width="9" style="4" customWidth="1"/>
    <col min="9498" max="9728" width="0" style="4" hidden="1"/>
    <col min="9729" max="9729" width="5" style="4" customWidth="1"/>
    <col min="9730" max="9730" width="22.26953125" style="4" customWidth="1"/>
    <col min="9731" max="9731" width="12.453125" style="4" customWidth="1"/>
    <col min="9732" max="9733" width="10.36328125" style="4" customWidth="1"/>
    <col min="9734" max="9734" width="3.08984375" style="4" customWidth="1"/>
    <col min="9735" max="9735" width="10.36328125" style="4" customWidth="1"/>
    <col min="9736" max="9736" width="4.6328125" style="4" customWidth="1"/>
    <col min="9737" max="9737" width="10.36328125" style="4" customWidth="1"/>
    <col min="9738" max="9738" width="3.08984375" style="4" bestFit="1" customWidth="1"/>
    <col min="9739" max="9739" width="10.36328125" style="4" customWidth="1"/>
    <col min="9740" max="9740" width="12.6328125" style="4" customWidth="1"/>
    <col min="9741" max="9741" width="5" style="4" customWidth="1"/>
    <col min="9742" max="9742" width="22.26953125" style="4" customWidth="1"/>
    <col min="9743" max="9743" width="12.453125" style="4" customWidth="1"/>
    <col min="9744" max="9745" width="10.36328125" style="4" customWidth="1"/>
    <col min="9746" max="9746" width="3.08984375" style="4" customWidth="1"/>
    <col min="9747" max="9747" width="10.36328125" style="4" customWidth="1"/>
    <col min="9748" max="9748" width="4.6328125" style="4" customWidth="1"/>
    <col min="9749" max="9749" width="10.36328125" style="4" customWidth="1"/>
    <col min="9750" max="9750" width="3.08984375" style="4" customWidth="1"/>
    <col min="9751" max="9751" width="10.36328125" style="4" customWidth="1"/>
    <col min="9752" max="9752" width="12.6328125" style="4" customWidth="1"/>
    <col min="9753" max="9753" width="9" style="4" customWidth="1"/>
    <col min="9754" max="9984" width="0" style="4" hidden="1"/>
    <col min="9985" max="9985" width="5" style="4" customWidth="1"/>
    <col min="9986" max="9986" width="22.26953125" style="4" customWidth="1"/>
    <col min="9987" max="9987" width="12.453125" style="4" customWidth="1"/>
    <col min="9988" max="9989" width="10.36328125" style="4" customWidth="1"/>
    <col min="9990" max="9990" width="3.08984375" style="4" customWidth="1"/>
    <col min="9991" max="9991" width="10.36328125" style="4" customWidth="1"/>
    <col min="9992" max="9992" width="4.6328125" style="4" customWidth="1"/>
    <col min="9993" max="9993" width="10.36328125" style="4" customWidth="1"/>
    <col min="9994" max="9994" width="3.08984375" style="4" bestFit="1" customWidth="1"/>
    <col min="9995" max="9995" width="10.36328125" style="4" customWidth="1"/>
    <col min="9996" max="9996" width="12.6328125" style="4" customWidth="1"/>
    <col min="9997" max="9997" width="5" style="4" customWidth="1"/>
    <col min="9998" max="9998" width="22.26953125" style="4" customWidth="1"/>
    <col min="9999" max="9999" width="12.453125" style="4" customWidth="1"/>
    <col min="10000" max="10001" width="10.36328125" style="4" customWidth="1"/>
    <col min="10002" max="10002" width="3.08984375" style="4" customWidth="1"/>
    <col min="10003" max="10003" width="10.36328125" style="4" customWidth="1"/>
    <col min="10004" max="10004" width="4.6328125" style="4" customWidth="1"/>
    <col min="10005" max="10005" width="10.36328125" style="4" customWidth="1"/>
    <col min="10006" max="10006" width="3.08984375" style="4" customWidth="1"/>
    <col min="10007" max="10007" width="10.36328125" style="4" customWidth="1"/>
    <col min="10008" max="10008" width="12.6328125" style="4" customWidth="1"/>
    <col min="10009" max="10009" width="9" style="4" customWidth="1"/>
    <col min="10010" max="10240" width="0" style="4" hidden="1"/>
    <col min="10241" max="10241" width="5" style="4" customWidth="1"/>
    <col min="10242" max="10242" width="22.26953125" style="4" customWidth="1"/>
    <col min="10243" max="10243" width="12.453125" style="4" customWidth="1"/>
    <col min="10244" max="10245" width="10.36328125" style="4" customWidth="1"/>
    <col min="10246" max="10246" width="3.08984375" style="4" customWidth="1"/>
    <col min="10247" max="10247" width="10.36328125" style="4" customWidth="1"/>
    <col min="10248" max="10248" width="4.6328125" style="4" customWidth="1"/>
    <col min="10249" max="10249" width="10.36328125" style="4" customWidth="1"/>
    <col min="10250" max="10250" width="3.08984375" style="4" bestFit="1" customWidth="1"/>
    <col min="10251" max="10251" width="10.36328125" style="4" customWidth="1"/>
    <col min="10252" max="10252" width="12.6328125" style="4" customWidth="1"/>
    <col min="10253" max="10253" width="5" style="4" customWidth="1"/>
    <col min="10254" max="10254" width="22.26953125" style="4" customWidth="1"/>
    <col min="10255" max="10255" width="12.453125" style="4" customWidth="1"/>
    <col min="10256" max="10257" width="10.36328125" style="4" customWidth="1"/>
    <col min="10258" max="10258" width="3.08984375" style="4" customWidth="1"/>
    <col min="10259" max="10259" width="10.36328125" style="4" customWidth="1"/>
    <col min="10260" max="10260" width="4.6328125" style="4" customWidth="1"/>
    <col min="10261" max="10261" width="10.36328125" style="4" customWidth="1"/>
    <col min="10262" max="10262" width="3.08984375" style="4" customWidth="1"/>
    <col min="10263" max="10263" width="10.36328125" style="4" customWidth="1"/>
    <col min="10264" max="10264" width="12.6328125" style="4" customWidth="1"/>
    <col min="10265" max="10265" width="9" style="4" customWidth="1"/>
    <col min="10266" max="10496" width="0" style="4" hidden="1"/>
    <col min="10497" max="10497" width="5" style="4" customWidth="1"/>
    <col min="10498" max="10498" width="22.26953125" style="4" customWidth="1"/>
    <col min="10499" max="10499" width="12.453125" style="4" customWidth="1"/>
    <col min="10500" max="10501" width="10.36328125" style="4" customWidth="1"/>
    <col min="10502" max="10502" width="3.08984375" style="4" customWidth="1"/>
    <col min="10503" max="10503" width="10.36328125" style="4" customWidth="1"/>
    <col min="10504" max="10504" width="4.6328125" style="4" customWidth="1"/>
    <col min="10505" max="10505" width="10.36328125" style="4" customWidth="1"/>
    <col min="10506" max="10506" width="3.08984375" style="4" bestFit="1" customWidth="1"/>
    <col min="10507" max="10507" width="10.36328125" style="4" customWidth="1"/>
    <col min="10508" max="10508" width="12.6328125" style="4" customWidth="1"/>
    <col min="10509" max="10509" width="5" style="4" customWidth="1"/>
    <col min="10510" max="10510" width="22.26953125" style="4" customWidth="1"/>
    <col min="10511" max="10511" width="12.453125" style="4" customWidth="1"/>
    <col min="10512" max="10513" width="10.36328125" style="4" customWidth="1"/>
    <col min="10514" max="10514" width="3.08984375" style="4" customWidth="1"/>
    <col min="10515" max="10515" width="10.36328125" style="4" customWidth="1"/>
    <col min="10516" max="10516" width="4.6328125" style="4" customWidth="1"/>
    <col min="10517" max="10517" width="10.36328125" style="4" customWidth="1"/>
    <col min="10518" max="10518" width="3.08984375" style="4" customWidth="1"/>
    <col min="10519" max="10519" width="10.36328125" style="4" customWidth="1"/>
    <col min="10520" max="10520" width="12.6328125" style="4" customWidth="1"/>
    <col min="10521" max="10521" width="9" style="4" customWidth="1"/>
    <col min="10522" max="10752" width="0" style="4" hidden="1"/>
    <col min="10753" max="10753" width="5" style="4" customWidth="1"/>
    <col min="10754" max="10754" width="22.26953125" style="4" customWidth="1"/>
    <col min="10755" max="10755" width="12.453125" style="4" customWidth="1"/>
    <col min="10756" max="10757" width="10.36328125" style="4" customWidth="1"/>
    <col min="10758" max="10758" width="3.08984375" style="4" customWidth="1"/>
    <col min="10759" max="10759" width="10.36328125" style="4" customWidth="1"/>
    <col min="10760" max="10760" width="4.6328125" style="4" customWidth="1"/>
    <col min="10761" max="10761" width="10.36328125" style="4" customWidth="1"/>
    <col min="10762" max="10762" width="3.08984375" style="4" bestFit="1" customWidth="1"/>
    <col min="10763" max="10763" width="10.36328125" style="4" customWidth="1"/>
    <col min="10764" max="10764" width="12.6328125" style="4" customWidth="1"/>
    <col min="10765" max="10765" width="5" style="4" customWidth="1"/>
    <col min="10766" max="10766" width="22.26953125" style="4" customWidth="1"/>
    <col min="10767" max="10767" width="12.453125" style="4" customWidth="1"/>
    <col min="10768" max="10769" width="10.36328125" style="4" customWidth="1"/>
    <col min="10770" max="10770" width="3.08984375" style="4" customWidth="1"/>
    <col min="10771" max="10771" width="10.36328125" style="4" customWidth="1"/>
    <col min="10772" max="10772" width="4.6328125" style="4" customWidth="1"/>
    <col min="10773" max="10773" width="10.36328125" style="4" customWidth="1"/>
    <col min="10774" max="10774" width="3.08984375" style="4" customWidth="1"/>
    <col min="10775" max="10775" width="10.36328125" style="4" customWidth="1"/>
    <col min="10776" max="10776" width="12.6328125" style="4" customWidth="1"/>
    <col min="10777" max="10777" width="9" style="4" customWidth="1"/>
    <col min="10778" max="11008" width="0" style="4" hidden="1"/>
    <col min="11009" max="11009" width="5" style="4" customWidth="1"/>
    <col min="11010" max="11010" width="22.26953125" style="4" customWidth="1"/>
    <col min="11011" max="11011" width="12.453125" style="4" customWidth="1"/>
    <col min="11012" max="11013" width="10.36328125" style="4" customWidth="1"/>
    <col min="11014" max="11014" width="3.08984375" style="4" customWidth="1"/>
    <col min="11015" max="11015" width="10.36328125" style="4" customWidth="1"/>
    <col min="11016" max="11016" width="4.6328125" style="4" customWidth="1"/>
    <col min="11017" max="11017" width="10.36328125" style="4" customWidth="1"/>
    <col min="11018" max="11018" width="3.08984375" style="4" bestFit="1" customWidth="1"/>
    <col min="11019" max="11019" width="10.36328125" style="4" customWidth="1"/>
    <col min="11020" max="11020" width="12.6328125" style="4" customWidth="1"/>
    <col min="11021" max="11021" width="5" style="4" customWidth="1"/>
    <col min="11022" max="11022" width="22.26953125" style="4" customWidth="1"/>
    <col min="11023" max="11023" width="12.453125" style="4" customWidth="1"/>
    <col min="11024" max="11025" width="10.36328125" style="4" customWidth="1"/>
    <col min="11026" max="11026" width="3.08984375" style="4" customWidth="1"/>
    <col min="11027" max="11027" width="10.36328125" style="4" customWidth="1"/>
    <col min="11028" max="11028" width="4.6328125" style="4" customWidth="1"/>
    <col min="11029" max="11029" width="10.36328125" style="4" customWidth="1"/>
    <col min="11030" max="11030" width="3.08984375" style="4" customWidth="1"/>
    <col min="11031" max="11031" width="10.36328125" style="4" customWidth="1"/>
    <col min="11032" max="11032" width="12.6328125" style="4" customWidth="1"/>
    <col min="11033" max="11033" width="9" style="4" customWidth="1"/>
    <col min="11034" max="11264" width="0" style="4" hidden="1"/>
    <col min="11265" max="11265" width="5" style="4" customWidth="1"/>
    <col min="11266" max="11266" width="22.26953125" style="4" customWidth="1"/>
    <col min="11267" max="11267" width="12.453125" style="4" customWidth="1"/>
    <col min="11268" max="11269" width="10.36328125" style="4" customWidth="1"/>
    <col min="11270" max="11270" width="3.08984375" style="4" customWidth="1"/>
    <col min="11271" max="11271" width="10.36328125" style="4" customWidth="1"/>
    <col min="11272" max="11272" width="4.6328125" style="4" customWidth="1"/>
    <col min="11273" max="11273" width="10.36328125" style="4" customWidth="1"/>
    <col min="11274" max="11274" width="3.08984375" style="4" bestFit="1" customWidth="1"/>
    <col min="11275" max="11275" width="10.36328125" style="4" customWidth="1"/>
    <col min="11276" max="11276" width="12.6328125" style="4" customWidth="1"/>
    <col min="11277" max="11277" width="5" style="4" customWidth="1"/>
    <col min="11278" max="11278" width="22.26953125" style="4" customWidth="1"/>
    <col min="11279" max="11279" width="12.453125" style="4" customWidth="1"/>
    <col min="11280" max="11281" width="10.36328125" style="4" customWidth="1"/>
    <col min="11282" max="11282" width="3.08984375" style="4" customWidth="1"/>
    <col min="11283" max="11283" width="10.36328125" style="4" customWidth="1"/>
    <col min="11284" max="11284" width="4.6328125" style="4" customWidth="1"/>
    <col min="11285" max="11285" width="10.36328125" style="4" customWidth="1"/>
    <col min="11286" max="11286" width="3.08984375" style="4" customWidth="1"/>
    <col min="11287" max="11287" width="10.36328125" style="4" customWidth="1"/>
    <col min="11288" max="11288" width="12.6328125" style="4" customWidth="1"/>
    <col min="11289" max="11289" width="9" style="4" customWidth="1"/>
    <col min="11290" max="11520" width="0" style="4" hidden="1"/>
    <col min="11521" max="11521" width="5" style="4" customWidth="1"/>
    <col min="11522" max="11522" width="22.26953125" style="4" customWidth="1"/>
    <col min="11523" max="11523" width="12.453125" style="4" customWidth="1"/>
    <col min="11524" max="11525" width="10.36328125" style="4" customWidth="1"/>
    <col min="11526" max="11526" width="3.08984375" style="4" customWidth="1"/>
    <col min="11527" max="11527" width="10.36328125" style="4" customWidth="1"/>
    <col min="11528" max="11528" width="4.6328125" style="4" customWidth="1"/>
    <col min="11529" max="11529" width="10.36328125" style="4" customWidth="1"/>
    <col min="11530" max="11530" width="3.08984375" style="4" bestFit="1" customWidth="1"/>
    <col min="11531" max="11531" width="10.36328125" style="4" customWidth="1"/>
    <col min="11532" max="11532" width="12.6328125" style="4" customWidth="1"/>
    <col min="11533" max="11533" width="5" style="4" customWidth="1"/>
    <col min="11534" max="11534" width="22.26953125" style="4" customWidth="1"/>
    <col min="11535" max="11535" width="12.453125" style="4" customWidth="1"/>
    <col min="11536" max="11537" width="10.36328125" style="4" customWidth="1"/>
    <col min="11538" max="11538" width="3.08984375" style="4" customWidth="1"/>
    <col min="11539" max="11539" width="10.36328125" style="4" customWidth="1"/>
    <col min="11540" max="11540" width="4.6328125" style="4" customWidth="1"/>
    <col min="11541" max="11541" width="10.36328125" style="4" customWidth="1"/>
    <col min="11542" max="11542" width="3.08984375" style="4" customWidth="1"/>
    <col min="11543" max="11543" width="10.36328125" style="4" customWidth="1"/>
    <col min="11544" max="11544" width="12.6328125" style="4" customWidth="1"/>
    <col min="11545" max="11545" width="9" style="4" customWidth="1"/>
    <col min="11546" max="11776" width="0" style="4" hidden="1"/>
    <col min="11777" max="11777" width="5" style="4" customWidth="1"/>
    <col min="11778" max="11778" width="22.26953125" style="4" customWidth="1"/>
    <col min="11779" max="11779" width="12.453125" style="4" customWidth="1"/>
    <col min="11780" max="11781" width="10.36328125" style="4" customWidth="1"/>
    <col min="11782" max="11782" width="3.08984375" style="4" customWidth="1"/>
    <col min="11783" max="11783" width="10.36328125" style="4" customWidth="1"/>
    <col min="11784" max="11784" width="4.6328125" style="4" customWidth="1"/>
    <col min="11785" max="11785" width="10.36328125" style="4" customWidth="1"/>
    <col min="11786" max="11786" width="3.08984375" style="4" bestFit="1" customWidth="1"/>
    <col min="11787" max="11787" width="10.36328125" style="4" customWidth="1"/>
    <col min="11788" max="11788" width="12.6328125" style="4" customWidth="1"/>
    <col min="11789" max="11789" width="5" style="4" customWidth="1"/>
    <col min="11790" max="11790" width="22.26953125" style="4" customWidth="1"/>
    <col min="11791" max="11791" width="12.453125" style="4" customWidth="1"/>
    <col min="11792" max="11793" width="10.36328125" style="4" customWidth="1"/>
    <col min="11794" max="11794" width="3.08984375" style="4" customWidth="1"/>
    <col min="11795" max="11795" width="10.36328125" style="4" customWidth="1"/>
    <col min="11796" max="11796" width="4.6328125" style="4" customWidth="1"/>
    <col min="11797" max="11797" width="10.36328125" style="4" customWidth="1"/>
    <col min="11798" max="11798" width="3.08984375" style="4" customWidth="1"/>
    <col min="11799" max="11799" width="10.36328125" style="4" customWidth="1"/>
    <col min="11800" max="11800" width="12.6328125" style="4" customWidth="1"/>
    <col min="11801" max="11801" width="9" style="4" customWidth="1"/>
    <col min="11802" max="12032" width="0" style="4" hidden="1"/>
    <col min="12033" max="12033" width="5" style="4" customWidth="1"/>
    <col min="12034" max="12034" width="22.26953125" style="4" customWidth="1"/>
    <col min="12035" max="12035" width="12.453125" style="4" customWidth="1"/>
    <col min="12036" max="12037" width="10.36328125" style="4" customWidth="1"/>
    <col min="12038" max="12038" width="3.08984375" style="4" customWidth="1"/>
    <col min="12039" max="12039" width="10.36328125" style="4" customWidth="1"/>
    <col min="12040" max="12040" width="4.6328125" style="4" customWidth="1"/>
    <col min="12041" max="12041" width="10.36328125" style="4" customWidth="1"/>
    <col min="12042" max="12042" width="3.08984375" style="4" bestFit="1" customWidth="1"/>
    <col min="12043" max="12043" width="10.36328125" style="4" customWidth="1"/>
    <col min="12044" max="12044" width="12.6328125" style="4" customWidth="1"/>
    <col min="12045" max="12045" width="5" style="4" customWidth="1"/>
    <col min="12046" max="12046" width="22.26953125" style="4" customWidth="1"/>
    <col min="12047" max="12047" width="12.453125" style="4" customWidth="1"/>
    <col min="12048" max="12049" width="10.36328125" style="4" customWidth="1"/>
    <col min="12050" max="12050" width="3.08984375" style="4" customWidth="1"/>
    <col min="12051" max="12051" width="10.36328125" style="4" customWidth="1"/>
    <col min="12052" max="12052" width="4.6328125" style="4" customWidth="1"/>
    <col min="12053" max="12053" width="10.36328125" style="4" customWidth="1"/>
    <col min="12054" max="12054" width="3.08984375" style="4" customWidth="1"/>
    <col min="12055" max="12055" width="10.36328125" style="4" customWidth="1"/>
    <col min="12056" max="12056" width="12.6328125" style="4" customWidth="1"/>
    <col min="12057" max="12057" width="9" style="4" customWidth="1"/>
    <col min="12058" max="12288" width="0" style="4" hidden="1"/>
    <col min="12289" max="12289" width="5" style="4" customWidth="1"/>
    <col min="12290" max="12290" width="22.26953125" style="4" customWidth="1"/>
    <col min="12291" max="12291" width="12.453125" style="4" customWidth="1"/>
    <col min="12292" max="12293" width="10.36328125" style="4" customWidth="1"/>
    <col min="12294" max="12294" width="3.08984375" style="4" customWidth="1"/>
    <col min="12295" max="12295" width="10.36328125" style="4" customWidth="1"/>
    <col min="12296" max="12296" width="4.6328125" style="4" customWidth="1"/>
    <col min="12297" max="12297" width="10.36328125" style="4" customWidth="1"/>
    <col min="12298" max="12298" width="3.08984375" style="4" bestFit="1" customWidth="1"/>
    <col min="12299" max="12299" width="10.36328125" style="4" customWidth="1"/>
    <col min="12300" max="12300" width="12.6328125" style="4" customWidth="1"/>
    <col min="12301" max="12301" width="5" style="4" customWidth="1"/>
    <col min="12302" max="12302" width="22.26953125" style="4" customWidth="1"/>
    <col min="12303" max="12303" width="12.453125" style="4" customWidth="1"/>
    <col min="12304" max="12305" width="10.36328125" style="4" customWidth="1"/>
    <col min="12306" max="12306" width="3.08984375" style="4" customWidth="1"/>
    <col min="12307" max="12307" width="10.36328125" style="4" customWidth="1"/>
    <col min="12308" max="12308" width="4.6328125" style="4" customWidth="1"/>
    <col min="12309" max="12309" width="10.36328125" style="4" customWidth="1"/>
    <col min="12310" max="12310" width="3.08984375" style="4" customWidth="1"/>
    <col min="12311" max="12311" width="10.36328125" style="4" customWidth="1"/>
    <col min="12312" max="12312" width="12.6328125" style="4" customWidth="1"/>
    <col min="12313" max="12313" width="9" style="4" customWidth="1"/>
    <col min="12314" max="12544" width="0" style="4" hidden="1"/>
    <col min="12545" max="12545" width="5" style="4" customWidth="1"/>
    <col min="12546" max="12546" width="22.26953125" style="4" customWidth="1"/>
    <col min="12547" max="12547" width="12.453125" style="4" customWidth="1"/>
    <col min="12548" max="12549" width="10.36328125" style="4" customWidth="1"/>
    <col min="12550" max="12550" width="3.08984375" style="4" customWidth="1"/>
    <col min="12551" max="12551" width="10.36328125" style="4" customWidth="1"/>
    <col min="12552" max="12552" width="4.6328125" style="4" customWidth="1"/>
    <col min="12553" max="12553" width="10.36328125" style="4" customWidth="1"/>
    <col min="12554" max="12554" width="3.08984375" style="4" bestFit="1" customWidth="1"/>
    <col min="12555" max="12555" width="10.36328125" style="4" customWidth="1"/>
    <col min="12556" max="12556" width="12.6328125" style="4" customWidth="1"/>
    <col min="12557" max="12557" width="5" style="4" customWidth="1"/>
    <col min="12558" max="12558" width="22.26953125" style="4" customWidth="1"/>
    <col min="12559" max="12559" width="12.453125" style="4" customWidth="1"/>
    <col min="12560" max="12561" width="10.36328125" style="4" customWidth="1"/>
    <col min="12562" max="12562" width="3.08984375" style="4" customWidth="1"/>
    <col min="12563" max="12563" width="10.36328125" style="4" customWidth="1"/>
    <col min="12564" max="12564" width="4.6328125" style="4" customWidth="1"/>
    <col min="12565" max="12565" width="10.36328125" style="4" customWidth="1"/>
    <col min="12566" max="12566" width="3.08984375" style="4" customWidth="1"/>
    <col min="12567" max="12567" width="10.36328125" style="4" customWidth="1"/>
    <col min="12568" max="12568" width="12.6328125" style="4" customWidth="1"/>
    <col min="12569" max="12569" width="9" style="4" customWidth="1"/>
    <col min="12570" max="12800" width="0" style="4" hidden="1"/>
    <col min="12801" max="12801" width="5" style="4" customWidth="1"/>
    <col min="12802" max="12802" width="22.26953125" style="4" customWidth="1"/>
    <col min="12803" max="12803" width="12.453125" style="4" customWidth="1"/>
    <col min="12804" max="12805" width="10.36328125" style="4" customWidth="1"/>
    <col min="12806" max="12806" width="3.08984375" style="4" customWidth="1"/>
    <col min="12807" max="12807" width="10.36328125" style="4" customWidth="1"/>
    <col min="12808" max="12808" width="4.6328125" style="4" customWidth="1"/>
    <col min="12809" max="12809" width="10.36328125" style="4" customWidth="1"/>
    <col min="12810" max="12810" width="3.08984375" style="4" bestFit="1" customWidth="1"/>
    <col min="12811" max="12811" width="10.36328125" style="4" customWidth="1"/>
    <col min="12812" max="12812" width="12.6328125" style="4" customWidth="1"/>
    <col min="12813" max="12813" width="5" style="4" customWidth="1"/>
    <col min="12814" max="12814" width="22.26953125" style="4" customWidth="1"/>
    <col min="12815" max="12815" width="12.453125" style="4" customWidth="1"/>
    <col min="12816" max="12817" width="10.36328125" style="4" customWidth="1"/>
    <col min="12818" max="12818" width="3.08984375" style="4" customWidth="1"/>
    <col min="12819" max="12819" width="10.36328125" style="4" customWidth="1"/>
    <col min="12820" max="12820" width="4.6328125" style="4" customWidth="1"/>
    <col min="12821" max="12821" width="10.36328125" style="4" customWidth="1"/>
    <col min="12822" max="12822" width="3.08984375" style="4" customWidth="1"/>
    <col min="12823" max="12823" width="10.36328125" style="4" customWidth="1"/>
    <col min="12824" max="12824" width="12.6328125" style="4" customWidth="1"/>
    <col min="12825" max="12825" width="9" style="4" customWidth="1"/>
    <col min="12826" max="13056" width="0" style="4" hidden="1"/>
    <col min="13057" max="13057" width="5" style="4" customWidth="1"/>
    <col min="13058" max="13058" width="22.26953125" style="4" customWidth="1"/>
    <col min="13059" max="13059" width="12.453125" style="4" customWidth="1"/>
    <col min="13060" max="13061" width="10.36328125" style="4" customWidth="1"/>
    <col min="13062" max="13062" width="3.08984375" style="4" customWidth="1"/>
    <col min="13063" max="13063" width="10.36328125" style="4" customWidth="1"/>
    <col min="13064" max="13064" width="4.6328125" style="4" customWidth="1"/>
    <col min="13065" max="13065" width="10.36328125" style="4" customWidth="1"/>
    <col min="13066" max="13066" width="3.08984375" style="4" bestFit="1" customWidth="1"/>
    <col min="13067" max="13067" width="10.36328125" style="4" customWidth="1"/>
    <col min="13068" max="13068" width="12.6328125" style="4" customWidth="1"/>
    <col min="13069" max="13069" width="5" style="4" customWidth="1"/>
    <col min="13070" max="13070" width="22.26953125" style="4" customWidth="1"/>
    <col min="13071" max="13071" width="12.453125" style="4" customWidth="1"/>
    <col min="13072" max="13073" width="10.36328125" style="4" customWidth="1"/>
    <col min="13074" max="13074" width="3.08984375" style="4" customWidth="1"/>
    <col min="13075" max="13075" width="10.36328125" style="4" customWidth="1"/>
    <col min="13076" max="13076" width="4.6328125" style="4" customWidth="1"/>
    <col min="13077" max="13077" width="10.36328125" style="4" customWidth="1"/>
    <col min="13078" max="13078" width="3.08984375" style="4" customWidth="1"/>
    <col min="13079" max="13079" width="10.36328125" style="4" customWidth="1"/>
    <col min="13080" max="13080" width="12.6328125" style="4" customWidth="1"/>
    <col min="13081" max="13081" width="9" style="4" customWidth="1"/>
    <col min="13082" max="13312" width="0" style="4" hidden="1"/>
    <col min="13313" max="13313" width="5" style="4" customWidth="1"/>
    <col min="13314" max="13314" width="22.26953125" style="4" customWidth="1"/>
    <col min="13315" max="13315" width="12.453125" style="4" customWidth="1"/>
    <col min="13316" max="13317" width="10.36328125" style="4" customWidth="1"/>
    <col min="13318" max="13318" width="3.08984375" style="4" customWidth="1"/>
    <col min="13319" max="13319" width="10.36328125" style="4" customWidth="1"/>
    <col min="13320" max="13320" width="4.6328125" style="4" customWidth="1"/>
    <col min="13321" max="13321" width="10.36328125" style="4" customWidth="1"/>
    <col min="13322" max="13322" width="3.08984375" style="4" bestFit="1" customWidth="1"/>
    <col min="13323" max="13323" width="10.36328125" style="4" customWidth="1"/>
    <col min="13324" max="13324" width="12.6328125" style="4" customWidth="1"/>
    <col min="13325" max="13325" width="5" style="4" customWidth="1"/>
    <col min="13326" max="13326" width="22.26953125" style="4" customWidth="1"/>
    <col min="13327" max="13327" width="12.453125" style="4" customWidth="1"/>
    <col min="13328" max="13329" width="10.36328125" style="4" customWidth="1"/>
    <col min="13330" max="13330" width="3.08984375" style="4" customWidth="1"/>
    <col min="13331" max="13331" width="10.36328125" style="4" customWidth="1"/>
    <col min="13332" max="13332" width="4.6328125" style="4" customWidth="1"/>
    <col min="13333" max="13333" width="10.36328125" style="4" customWidth="1"/>
    <col min="13334" max="13334" width="3.08984375" style="4" customWidth="1"/>
    <col min="13335" max="13335" width="10.36328125" style="4" customWidth="1"/>
    <col min="13336" max="13336" width="12.6328125" style="4" customWidth="1"/>
    <col min="13337" max="13337" width="9" style="4" customWidth="1"/>
    <col min="13338" max="13568" width="0" style="4" hidden="1"/>
    <col min="13569" max="13569" width="5" style="4" customWidth="1"/>
    <col min="13570" max="13570" width="22.26953125" style="4" customWidth="1"/>
    <col min="13571" max="13571" width="12.453125" style="4" customWidth="1"/>
    <col min="13572" max="13573" width="10.36328125" style="4" customWidth="1"/>
    <col min="13574" max="13574" width="3.08984375" style="4" customWidth="1"/>
    <col min="13575" max="13575" width="10.36328125" style="4" customWidth="1"/>
    <col min="13576" max="13576" width="4.6328125" style="4" customWidth="1"/>
    <col min="13577" max="13577" width="10.36328125" style="4" customWidth="1"/>
    <col min="13578" max="13578" width="3.08984375" style="4" bestFit="1" customWidth="1"/>
    <col min="13579" max="13579" width="10.36328125" style="4" customWidth="1"/>
    <col min="13580" max="13580" width="12.6328125" style="4" customWidth="1"/>
    <col min="13581" max="13581" width="5" style="4" customWidth="1"/>
    <col min="13582" max="13582" width="22.26953125" style="4" customWidth="1"/>
    <col min="13583" max="13583" width="12.453125" style="4" customWidth="1"/>
    <col min="13584" max="13585" width="10.36328125" style="4" customWidth="1"/>
    <col min="13586" max="13586" width="3.08984375" style="4" customWidth="1"/>
    <col min="13587" max="13587" width="10.36328125" style="4" customWidth="1"/>
    <col min="13588" max="13588" width="4.6328125" style="4" customWidth="1"/>
    <col min="13589" max="13589" width="10.36328125" style="4" customWidth="1"/>
    <col min="13590" max="13590" width="3.08984375" style="4" customWidth="1"/>
    <col min="13591" max="13591" width="10.36328125" style="4" customWidth="1"/>
    <col min="13592" max="13592" width="12.6328125" style="4" customWidth="1"/>
    <col min="13593" max="13593" width="9" style="4" customWidth="1"/>
    <col min="13594" max="13824" width="0" style="4" hidden="1"/>
    <col min="13825" max="13825" width="5" style="4" customWidth="1"/>
    <col min="13826" max="13826" width="22.26953125" style="4" customWidth="1"/>
    <col min="13827" max="13827" width="12.453125" style="4" customWidth="1"/>
    <col min="13828" max="13829" width="10.36328125" style="4" customWidth="1"/>
    <col min="13830" max="13830" width="3.08984375" style="4" customWidth="1"/>
    <col min="13831" max="13831" width="10.36328125" style="4" customWidth="1"/>
    <col min="13832" max="13832" width="4.6328125" style="4" customWidth="1"/>
    <col min="13833" max="13833" width="10.36328125" style="4" customWidth="1"/>
    <col min="13834" max="13834" width="3.08984375" style="4" bestFit="1" customWidth="1"/>
    <col min="13835" max="13835" width="10.36328125" style="4" customWidth="1"/>
    <col min="13836" max="13836" width="12.6328125" style="4" customWidth="1"/>
    <col min="13837" max="13837" width="5" style="4" customWidth="1"/>
    <col min="13838" max="13838" width="22.26953125" style="4" customWidth="1"/>
    <col min="13839" max="13839" width="12.453125" style="4" customWidth="1"/>
    <col min="13840" max="13841" width="10.36328125" style="4" customWidth="1"/>
    <col min="13842" max="13842" width="3.08984375" style="4" customWidth="1"/>
    <col min="13843" max="13843" width="10.36328125" style="4" customWidth="1"/>
    <col min="13844" max="13844" width="4.6328125" style="4" customWidth="1"/>
    <col min="13845" max="13845" width="10.36328125" style="4" customWidth="1"/>
    <col min="13846" max="13846" width="3.08984375" style="4" customWidth="1"/>
    <col min="13847" max="13847" width="10.36328125" style="4" customWidth="1"/>
    <col min="13848" max="13848" width="12.6328125" style="4" customWidth="1"/>
    <col min="13849" max="13849" width="9" style="4" customWidth="1"/>
    <col min="13850" max="14080" width="0" style="4" hidden="1"/>
    <col min="14081" max="14081" width="5" style="4" customWidth="1"/>
    <col min="14082" max="14082" width="22.26953125" style="4" customWidth="1"/>
    <col min="14083" max="14083" width="12.453125" style="4" customWidth="1"/>
    <col min="14084" max="14085" width="10.36328125" style="4" customWidth="1"/>
    <col min="14086" max="14086" width="3.08984375" style="4" customWidth="1"/>
    <col min="14087" max="14087" width="10.36328125" style="4" customWidth="1"/>
    <col min="14088" max="14088" width="4.6328125" style="4" customWidth="1"/>
    <col min="14089" max="14089" width="10.36328125" style="4" customWidth="1"/>
    <col min="14090" max="14090" width="3.08984375" style="4" bestFit="1" customWidth="1"/>
    <col min="14091" max="14091" width="10.36328125" style="4" customWidth="1"/>
    <col min="14092" max="14092" width="12.6328125" style="4" customWidth="1"/>
    <col min="14093" max="14093" width="5" style="4" customWidth="1"/>
    <col min="14094" max="14094" width="22.26953125" style="4" customWidth="1"/>
    <col min="14095" max="14095" width="12.453125" style="4" customWidth="1"/>
    <col min="14096" max="14097" width="10.36328125" style="4" customWidth="1"/>
    <col min="14098" max="14098" width="3.08984375" style="4" customWidth="1"/>
    <col min="14099" max="14099" width="10.36328125" style="4" customWidth="1"/>
    <col min="14100" max="14100" width="4.6328125" style="4" customWidth="1"/>
    <col min="14101" max="14101" width="10.36328125" style="4" customWidth="1"/>
    <col min="14102" max="14102" width="3.08984375" style="4" customWidth="1"/>
    <col min="14103" max="14103" width="10.36328125" style="4" customWidth="1"/>
    <col min="14104" max="14104" width="12.6328125" style="4" customWidth="1"/>
    <col min="14105" max="14105" width="9" style="4" customWidth="1"/>
    <col min="14106" max="14336" width="0" style="4" hidden="1"/>
    <col min="14337" max="14337" width="5" style="4" customWidth="1"/>
    <col min="14338" max="14338" width="22.26953125" style="4" customWidth="1"/>
    <col min="14339" max="14339" width="12.453125" style="4" customWidth="1"/>
    <col min="14340" max="14341" width="10.36328125" style="4" customWidth="1"/>
    <col min="14342" max="14342" width="3.08984375" style="4" customWidth="1"/>
    <col min="14343" max="14343" width="10.36328125" style="4" customWidth="1"/>
    <col min="14344" max="14344" width="4.6328125" style="4" customWidth="1"/>
    <col min="14345" max="14345" width="10.36328125" style="4" customWidth="1"/>
    <col min="14346" max="14346" width="3.08984375" style="4" bestFit="1" customWidth="1"/>
    <col min="14347" max="14347" width="10.36328125" style="4" customWidth="1"/>
    <col min="14348" max="14348" width="12.6328125" style="4" customWidth="1"/>
    <col min="14349" max="14349" width="5" style="4" customWidth="1"/>
    <col min="14350" max="14350" width="22.26953125" style="4" customWidth="1"/>
    <col min="14351" max="14351" width="12.453125" style="4" customWidth="1"/>
    <col min="14352" max="14353" width="10.36328125" style="4" customWidth="1"/>
    <col min="14354" max="14354" width="3.08984375" style="4" customWidth="1"/>
    <col min="14355" max="14355" width="10.36328125" style="4" customWidth="1"/>
    <col min="14356" max="14356" width="4.6328125" style="4" customWidth="1"/>
    <col min="14357" max="14357" width="10.36328125" style="4" customWidth="1"/>
    <col min="14358" max="14358" width="3.08984375" style="4" customWidth="1"/>
    <col min="14359" max="14359" width="10.36328125" style="4" customWidth="1"/>
    <col min="14360" max="14360" width="12.6328125" style="4" customWidth="1"/>
    <col min="14361" max="14361" width="9" style="4" customWidth="1"/>
    <col min="14362" max="14592" width="0" style="4" hidden="1"/>
    <col min="14593" max="14593" width="5" style="4" customWidth="1"/>
    <col min="14594" max="14594" width="22.26953125" style="4" customWidth="1"/>
    <col min="14595" max="14595" width="12.453125" style="4" customWidth="1"/>
    <col min="14596" max="14597" width="10.36328125" style="4" customWidth="1"/>
    <col min="14598" max="14598" width="3.08984375" style="4" customWidth="1"/>
    <col min="14599" max="14599" width="10.36328125" style="4" customWidth="1"/>
    <col min="14600" max="14600" width="4.6328125" style="4" customWidth="1"/>
    <col min="14601" max="14601" width="10.36328125" style="4" customWidth="1"/>
    <col min="14602" max="14602" width="3.08984375" style="4" bestFit="1" customWidth="1"/>
    <col min="14603" max="14603" width="10.36328125" style="4" customWidth="1"/>
    <col min="14604" max="14604" width="12.6328125" style="4" customWidth="1"/>
    <col min="14605" max="14605" width="5" style="4" customWidth="1"/>
    <col min="14606" max="14606" width="22.26953125" style="4" customWidth="1"/>
    <col min="14607" max="14607" width="12.453125" style="4" customWidth="1"/>
    <col min="14608" max="14609" width="10.36328125" style="4" customWidth="1"/>
    <col min="14610" max="14610" width="3.08984375" style="4" customWidth="1"/>
    <col min="14611" max="14611" width="10.36328125" style="4" customWidth="1"/>
    <col min="14612" max="14612" width="4.6328125" style="4" customWidth="1"/>
    <col min="14613" max="14613" width="10.36328125" style="4" customWidth="1"/>
    <col min="14614" max="14614" width="3.08984375" style="4" customWidth="1"/>
    <col min="14615" max="14615" width="10.36328125" style="4" customWidth="1"/>
    <col min="14616" max="14616" width="12.6328125" style="4" customWidth="1"/>
    <col min="14617" max="14617" width="9" style="4" customWidth="1"/>
    <col min="14618" max="14848" width="0" style="4" hidden="1"/>
    <col min="14849" max="14849" width="5" style="4" customWidth="1"/>
    <col min="14850" max="14850" width="22.26953125" style="4" customWidth="1"/>
    <col min="14851" max="14851" width="12.453125" style="4" customWidth="1"/>
    <col min="14852" max="14853" width="10.36328125" style="4" customWidth="1"/>
    <col min="14854" max="14854" width="3.08984375" style="4" customWidth="1"/>
    <col min="14855" max="14855" width="10.36328125" style="4" customWidth="1"/>
    <col min="14856" max="14856" width="4.6328125" style="4" customWidth="1"/>
    <col min="14857" max="14857" width="10.36328125" style="4" customWidth="1"/>
    <col min="14858" max="14858" width="3.08984375" style="4" bestFit="1" customWidth="1"/>
    <col min="14859" max="14859" width="10.36328125" style="4" customWidth="1"/>
    <col min="14860" max="14860" width="12.6328125" style="4" customWidth="1"/>
    <col min="14861" max="14861" width="5" style="4" customWidth="1"/>
    <col min="14862" max="14862" width="22.26953125" style="4" customWidth="1"/>
    <col min="14863" max="14863" width="12.453125" style="4" customWidth="1"/>
    <col min="14864" max="14865" width="10.36328125" style="4" customWidth="1"/>
    <col min="14866" max="14866" width="3.08984375" style="4" customWidth="1"/>
    <col min="14867" max="14867" width="10.36328125" style="4" customWidth="1"/>
    <col min="14868" max="14868" width="4.6328125" style="4" customWidth="1"/>
    <col min="14869" max="14869" width="10.36328125" style="4" customWidth="1"/>
    <col min="14870" max="14870" width="3.08984375" style="4" customWidth="1"/>
    <col min="14871" max="14871" width="10.36328125" style="4" customWidth="1"/>
    <col min="14872" max="14872" width="12.6328125" style="4" customWidth="1"/>
    <col min="14873" max="14873" width="9" style="4" customWidth="1"/>
    <col min="14874" max="15104" width="0" style="4" hidden="1"/>
    <col min="15105" max="15105" width="5" style="4" customWidth="1"/>
    <col min="15106" max="15106" width="22.26953125" style="4" customWidth="1"/>
    <col min="15107" max="15107" width="12.453125" style="4" customWidth="1"/>
    <col min="15108" max="15109" width="10.36328125" style="4" customWidth="1"/>
    <col min="15110" max="15110" width="3.08984375" style="4" customWidth="1"/>
    <col min="15111" max="15111" width="10.36328125" style="4" customWidth="1"/>
    <col min="15112" max="15112" width="4.6328125" style="4" customWidth="1"/>
    <col min="15113" max="15113" width="10.36328125" style="4" customWidth="1"/>
    <col min="15114" max="15114" width="3.08984375" style="4" bestFit="1" customWidth="1"/>
    <col min="15115" max="15115" width="10.36328125" style="4" customWidth="1"/>
    <col min="15116" max="15116" width="12.6328125" style="4" customWidth="1"/>
    <col min="15117" max="15117" width="5" style="4" customWidth="1"/>
    <col min="15118" max="15118" width="22.26953125" style="4" customWidth="1"/>
    <col min="15119" max="15119" width="12.453125" style="4" customWidth="1"/>
    <col min="15120" max="15121" width="10.36328125" style="4" customWidth="1"/>
    <col min="15122" max="15122" width="3.08984375" style="4" customWidth="1"/>
    <col min="15123" max="15123" width="10.36328125" style="4" customWidth="1"/>
    <col min="15124" max="15124" width="4.6328125" style="4" customWidth="1"/>
    <col min="15125" max="15125" width="10.36328125" style="4" customWidth="1"/>
    <col min="15126" max="15126" width="3.08984375" style="4" customWidth="1"/>
    <col min="15127" max="15127" width="10.36328125" style="4" customWidth="1"/>
    <col min="15128" max="15128" width="12.6328125" style="4" customWidth="1"/>
    <col min="15129" max="15129" width="9" style="4" customWidth="1"/>
    <col min="15130" max="15360" width="0" style="4" hidden="1"/>
    <col min="15361" max="15361" width="5" style="4" customWidth="1"/>
    <col min="15362" max="15362" width="22.26953125" style="4" customWidth="1"/>
    <col min="15363" max="15363" width="12.453125" style="4" customWidth="1"/>
    <col min="15364" max="15365" width="10.36328125" style="4" customWidth="1"/>
    <col min="15366" max="15366" width="3.08984375" style="4" customWidth="1"/>
    <col min="15367" max="15367" width="10.36328125" style="4" customWidth="1"/>
    <col min="15368" max="15368" width="4.6328125" style="4" customWidth="1"/>
    <col min="15369" max="15369" width="10.36328125" style="4" customWidth="1"/>
    <col min="15370" max="15370" width="3.08984375" style="4" bestFit="1" customWidth="1"/>
    <col min="15371" max="15371" width="10.36328125" style="4" customWidth="1"/>
    <col min="15372" max="15372" width="12.6328125" style="4" customWidth="1"/>
    <col min="15373" max="15373" width="5" style="4" customWidth="1"/>
    <col min="15374" max="15374" width="22.26953125" style="4" customWidth="1"/>
    <col min="15375" max="15375" width="12.453125" style="4" customWidth="1"/>
    <col min="15376" max="15377" width="10.36328125" style="4" customWidth="1"/>
    <col min="15378" max="15378" width="3.08984375" style="4" customWidth="1"/>
    <col min="15379" max="15379" width="10.36328125" style="4" customWidth="1"/>
    <col min="15380" max="15380" width="4.6328125" style="4" customWidth="1"/>
    <col min="15381" max="15381" width="10.36328125" style="4" customWidth="1"/>
    <col min="15382" max="15382" width="3.08984375" style="4" customWidth="1"/>
    <col min="15383" max="15383" width="10.36328125" style="4" customWidth="1"/>
    <col min="15384" max="15384" width="12.6328125" style="4" customWidth="1"/>
    <col min="15385" max="15385" width="9" style="4" customWidth="1"/>
    <col min="15386" max="15616" width="0" style="4" hidden="1"/>
    <col min="15617" max="15617" width="5" style="4" customWidth="1"/>
    <col min="15618" max="15618" width="22.26953125" style="4" customWidth="1"/>
    <col min="15619" max="15619" width="12.453125" style="4" customWidth="1"/>
    <col min="15620" max="15621" width="10.36328125" style="4" customWidth="1"/>
    <col min="15622" max="15622" width="3.08984375" style="4" customWidth="1"/>
    <col min="15623" max="15623" width="10.36328125" style="4" customWidth="1"/>
    <col min="15624" max="15624" width="4.6328125" style="4" customWidth="1"/>
    <col min="15625" max="15625" width="10.36328125" style="4" customWidth="1"/>
    <col min="15626" max="15626" width="3.08984375" style="4" bestFit="1" customWidth="1"/>
    <col min="15627" max="15627" width="10.36328125" style="4" customWidth="1"/>
    <col min="15628" max="15628" width="12.6328125" style="4" customWidth="1"/>
    <col min="15629" max="15629" width="5" style="4" customWidth="1"/>
    <col min="15630" max="15630" width="22.26953125" style="4" customWidth="1"/>
    <col min="15631" max="15631" width="12.453125" style="4" customWidth="1"/>
    <col min="15632" max="15633" width="10.36328125" style="4" customWidth="1"/>
    <col min="15634" max="15634" width="3.08984375" style="4" customWidth="1"/>
    <col min="15635" max="15635" width="10.36328125" style="4" customWidth="1"/>
    <col min="15636" max="15636" width="4.6328125" style="4" customWidth="1"/>
    <col min="15637" max="15637" width="10.36328125" style="4" customWidth="1"/>
    <col min="15638" max="15638" width="3.08984375" style="4" customWidth="1"/>
    <col min="15639" max="15639" width="10.36328125" style="4" customWidth="1"/>
    <col min="15640" max="15640" width="12.6328125" style="4" customWidth="1"/>
    <col min="15641" max="15641" width="9" style="4" customWidth="1"/>
    <col min="15642" max="15872" width="0" style="4" hidden="1"/>
    <col min="15873" max="15873" width="5" style="4" customWidth="1"/>
    <col min="15874" max="15874" width="22.26953125" style="4" customWidth="1"/>
    <col min="15875" max="15875" width="12.453125" style="4" customWidth="1"/>
    <col min="15876" max="15877" width="10.36328125" style="4" customWidth="1"/>
    <col min="15878" max="15878" width="3.08984375" style="4" customWidth="1"/>
    <col min="15879" max="15879" width="10.36328125" style="4" customWidth="1"/>
    <col min="15880" max="15880" width="4.6328125" style="4" customWidth="1"/>
    <col min="15881" max="15881" width="10.36328125" style="4" customWidth="1"/>
    <col min="15882" max="15882" width="3.08984375" style="4" bestFit="1" customWidth="1"/>
    <col min="15883" max="15883" width="10.36328125" style="4" customWidth="1"/>
    <col min="15884" max="15884" width="12.6328125" style="4" customWidth="1"/>
    <col min="15885" max="15885" width="5" style="4" customWidth="1"/>
    <col min="15886" max="15886" width="22.26953125" style="4" customWidth="1"/>
    <col min="15887" max="15887" width="12.453125" style="4" customWidth="1"/>
    <col min="15888" max="15889" width="10.36328125" style="4" customWidth="1"/>
    <col min="15890" max="15890" width="3.08984375" style="4" customWidth="1"/>
    <col min="15891" max="15891" width="10.36328125" style="4" customWidth="1"/>
    <col min="15892" max="15892" width="4.6328125" style="4" customWidth="1"/>
    <col min="15893" max="15893" width="10.36328125" style="4" customWidth="1"/>
    <col min="15894" max="15894" width="3.08984375" style="4" customWidth="1"/>
    <col min="15895" max="15895" width="10.36328125" style="4" customWidth="1"/>
    <col min="15896" max="15896" width="12.6328125" style="4" customWidth="1"/>
    <col min="15897" max="15897" width="9" style="4" customWidth="1"/>
    <col min="15898" max="16128" width="0" style="4" hidden="1"/>
    <col min="16129" max="16129" width="5" style="4" customWidth="1"/>
    <col min="16130" max="16130" width="22.26953125" style="4" customWidth="1"/>
    <col min="16131" max="16131" width="12.453125" style="4" customWidth="1"/>
    <col min="16132" max="16133" width="10.36328125" style="4" customWidth="1"/>
    <col min="16134" max="16134" width="3.08984375" style="4" customWidth="1"/>
    <col min="16135" max="16135" width="10.36328125" style="4" customWidth="1"/>
    <col min="16136" max="16136" width="4.6328125" style="4" customWidth="1"/>
    <col min="16137" max="16137" width="10.36328125" style="4" customWidth="1"/>
    <col min="16138" max="16138" width="3.08984375" style="4" bestFit="1" customWidth="1"/>
    <col min="16139" max="16139" width="10.36328125" style="4" customWidth="1"/>
    <col min="16140" max="16140" width="12.6328125" style="4" customWidth="1"/>
    <col min="16141" max="16141" width="5" style="4" customWidth="1"/>
    <col min="16142" max="16142" width="22.26953125" style="4" customWidth="1"/>
    <col min="16143" max="16143" width="12.453125" style="4" customWidth="1"/>
    <col min="16144" max="16145" width="10.36328125" style="4" customWidth="1"/>
    <col min="16146" max="16146" width="3.08984375" style="4" customWidth="1"/>
    <col min="16147" max="16147" width="10.36328125" style="4" customWidth="1"/>
    <col min="16148" max="16148" width="4.6328125" style="4" customWidth="1"/>
    <col min="16149" max="16149" width="10.36328125" style="4" customWidth="1"/>
    <col min="16150" max="16150" width="3.08984375" style="4" customWidth="1"/>
    <col min="16151" max="16151" width="10.36328125" style="4" customWidth="1"/>
    <col min="16152" max="16152" width="12.6328125" style="4" customWidth="1"/>
    <col min="16153" max="16153" width="9" style="4" customWidth="1"/>
    <col min="16154" max="16384" width="0" style="4" hidden="1"/>
  </cols>
  <sheetData>
    <row r="1" spans="1:28" ht="56.25" customHeight="1" thickBot="1" x14ac:dyDescent="0.3">
      <c r="A1" s="1"/>
      <c r="B1" s="2"/>
      <c r="C1" s="141" t="str">
        <f>[1]名簿!I1</f>
        <v>第47回</v>
      </c>
      <c r="D1" s="141"/>
      <c r="E1" s="142" t="s">
        <v>0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"/>
      <c r="T1" s="3"/>
      <c r="U1" s="143">
        <f>[1]名簿!H3</f>
        <v>44556</v>
      </c>
      <c r="V1" s="144"/>
      <c r="W1" s="144"/>
      <c r="X1" s="3"/>
    </row>
    <row r="2" spans="1:28" s="10" customFormat="1" ht="33.75" customHeight="1" thickBot="1" x14ac:dyDescent="0.25">
      <c r="A2" s="5" t="s">
        <v>1</v>
      </c>
      <c r="B2" s="6" t="s">
        <v>2</v>
      </c>
      <c r="C2" s="6" t="s">
        <v>3</v>
      </c>
      <c r="D2" s="6" t="s">
        <v>4</v>
      </c>
      <c r="E2" s="145" t="s">
        <v>5</v>
      </c>
      <c r="F2" s="145"/>
      <c r="G2" s="145"/>
      <c r="H2" s="6" t="s">
        <v>6</v>
      </c>
      <c r="I2" s="145" t="s">
        <v>7</v>
      </c>
      <c r="J2" s="145"/>
      <c r="K2" s="146"/>
      <c r="L2" s="7"/>
      <c r="M2" s="8" t="s">
        <v>1</v>
      </c>
      <c r="N2" s="9" t="s">
        <v>2</v>
      </c>
      <c r="O2" s="9" t="s">
        <v>3</v>
      </c>
      <c r="P2" s="9" t="s">
        <v>4</v>
      </c>
      <c r="Q2" s="147" t="s">
        <v>5</v>
      </c>
      <c r="R2" s="147"/>
      <c r="S2" s="147"/>
      <c r="T2" s="9" t="s">
        <v>6</v>
      </c>
      <c r="U2" s="147" t="s">
        <v>7</v>
      </c>
      <c r="V2" s="147"/>
      <c r="W2" s="148"/>
      <c r="X2" s="7"/>
    </row>
    <row r="3" spans="1:28" s="10" customFormat="1" ht="33.75" customHeight="1" x14ac:dyDescent="0.2">
      <c r="A3" s="137" t="s">
        <v>8</v>
      </c>
      <c r="B3" s="138"/>
      <c r="C3" s="138"/>
      <c r="D3" s="138"/>
      <c r="E3" s="11">
        <v>0.375</v>
      </c>
      <c r="F3" s="12"/>
      <c r="G3" s="12"/>
      <c r="H3" s="12"/>
      <c r="I3" s="12"/>
      <c r="J3" s="12"/>
      <c r="K3" s="13"/>
      <c r="L3" s="7"/>
      <c r="M3" s="14">
        <v>1</v>
      </c>
      <c r="N3" s="15" t="str">
        <f>IF(VLOOKUP(M3,[1]名簿!$B$79:$D$82,2,0)=0,"",VLOOKUP(M3,[1]名簿!$B$79:$D$82,2,0))</f>
        <v>附属小</v>
      </c>
      <c r="O3" s="15" t="str">
        <f>IF(VLOOKUP(M3,[1]名簿!$B$79:$D$82,3,0)=0,"",VLOOKUP(M3,[1]名簿!$B$79:$D$82,3,0))</f>
        <v>管打８</v>
      </c>
      <c r="P3" s="16">
        <f>Q3-TIME(0,15,0)</f>
        <v>0.57083333333333341</v>
      </c>
      <c r="Q3" s="17">
        <f>S3-TIME(0,23,0)</f>
        <v>0.58125000000000004</v>
      </c>
      <c r="R3" s="12" t="s">
        <v>9</v>
      </c>
      <c r="S3" s="18">
        <f>U3-TIME(0,15,0)</f>
        <v>0.59722222222222232</v>
      </c>
      <c r="T3" s="19" t="s">
        <v>10</v>
      </c>
      <c r="U3" s="17">
        <v>0.60763888888888895</v>
      </c>
      <c r="V3" s="12" t="s">
        <v>9</v>
      </c>
      <c r="W3" s="20">
        <f>U3+TIME(0,5,0)</f>
        <v>0.61111111111111116</v>
      </c>
      <c r="X3" s="3"/>
      <c r="Y3" s="21"/>
      <c r="Z3" s="22"/>
      <c r="AB3" s="23">
        <v>11</v>
      </c>
    </row>
    <row r="4" spans="1:28" ht="33.75" customHeight="1" thickBot="1" x14ac:dyDescent="0.25">
      <c r="A4" s="139" t="s">
        <v>11</v>
      </c>
      <c r="B4" s="140"/>
      <c r="C4" s="24">
        <v>5</v>
      </c>
      <c r="D4" s="25" t="s">
        <v>12</v>
      </c>
      <c r="E4" s="26">
        <v>0.3923611111111111</v>
      </c>
      <c r="F4" s="27" t="s">
        <v>9</v>
      </c>
      <c r="G4" s="26">
        <f>E4+TIME(0,C4,0)</f>
        <v>0.39583333333333331</v>
      </c>
      <c r="H4" s="27"/>
      <c r="I4" s="28"/>
      <c r="J4" s="28"/>
      <c r="K4" s="29"/>
      <c r="L4" s="30"/>
      <c r="M4" s="31">
        <v>2</v>
      </c>
      <c r="N4" s="32" t="str">
        <f>IF(VLOOKUP(M4,[1]名簿!$B$79:$D$82,2,0)=0,"",VLOOKUP(M4,[1]名簿!$B$79:$D$82,2,0))</f>
        <v>嬉野小</v>
      </c>
      <c r="O4" s="32" t="str">
        <f>IF(VLOOKUP(M4,[1]名簿!$B$79:$D$82,3,0)=0,"",VLOOKUP(M4,[1]名簿!$B$79:$D$82,3,0))</f>
        <v>金管５</v>
      </c>
      <c r="P4" s="33">
        <f>Q4-TIME(0,15,0)</f>
        <v>0.57500000000000007</v>
      </c>
      <c r="Q4" s="34">
        <f>S4-TIME(0,23,0)</f>
        <v>0.5854166666666667</v>
      </c>
      <c r="R4" s="35" t="s">
        <v>9</v>
      </c>
      <c r="S4" s="36">
        <f>U4-TIME(0,15,0)</f>
        <v>0.60138888888888897</v>
      </c>
      <c r="T4" s="37" t="s">
        <v>13</v>
      </c>
      <c r="U4" s="34">
        <f>W3+TIME(0,1,0)</f>
        <v>0.6118055555555556</v>
      </c>
      <c r="V4" s="35" t="s">
        <v>9</v>
      </c>
      <c r="W4" s="38">
        <f>U4+TIME(0,5,0)</f>
        <v>0.61527777777777781</v>
      </c>
      <c r="X4" s="39"/>
      <c r="Z4" s="40"/>
      <c r="AB4" s="41">
        <v>8</v>
      </c>
    </row>
    <row r="5" spans="1:28" ht="33.75" customHeight="1" thickTop="1" x14ac:dyDescent="0.2">
      <c r="A5" s="42">
        <v>1</v>
      </c>
      <c r="B5" s="43" t="str">
        <f>IF(VLOOKUP(A5,[1]名簿!$B$2:$D$45,2,0)=0,"",VLOOKUP(A5,[1]名簿!$B$2:$D$45,2,0))</f>
        <v>唐津東中</v>
      </c>
      <c r="C5" s="43" t="str">
        <f>IF(VLOOKUP(A5,[1]名簿!$B$2:$D$45,3,0)=0,"",VLOOKUP(A5,[1]名簿!$B$2:$D$45,3,0))</f>
        <v>クラリネット４</v>
      </c>
      <c r="D5" s="44">
        <f>E5-TIME(0,15,0)</f>
        <v>0.35902777777777772</v>
      </c>
      <c r="E5" s="45">
        <f>G5-TIME(0,23,0)</f>
        <v>0.36944444444444441</v>
      </c>
      <c r="F5" s="46" t="s">
        <v>9</v>
      </c>
      <c r="G5" s="47">
        <f>I5-TIME(0,15,0)</f>
        <v>0.38541666666666663</v>
      </c>
      <c r="H5" s="48" t="s">
        <v>10</v>
      </c>
      <c r="I5" s="45">
        <f>G4</f>
        <v>0.39583333333333331</v>
      </c>
      <c r="J5" s="46" t="s">
        <v>9</v>
      </c>
      <c r="K5" s="49">
        <f>I5+TIME(0,5,0)</f>
        <v>0.39930555555555552</v>
      </c>
      <c r="L5" s="3"/>
      <c r="M5" s="31">
        <v>3</v>
      </c>
      <c r="N5" s="32" t="str">
        <f>IF(VLOOKUP(M5,[1]名簿!$B$79:$D$82,2,0)=0,"",VLOOKUP(M5,[1]名簿!$B$79:$D$82,2,0))</f>
        <v>神埼小</v>
      </c>
      <c r="O5" s="32" t="str">
        <f>IF(VLOOKUP(M5,[1]名簿!$B$79:$D$82,3,0)=0,"",VLOOKUP(M5,[1]名簿!$B$79:$D$82,3,0))</f>
        <v>管打８</v>
      </c>
      <c r="P5" s="33">
        <f>Q5-TIME(0,15,0)</f>
        <v>0.57916666666666672</v>
      </c>
      <c r="Q5" s="34">
        <f>S5-TIME(0,23,0)</f>
        <v>0.58958333333333335</v>
      </c>
      <c r="R5" s="35" t="s">
        <v>9</v>
      </c>
      <c r="S5" s="36">
        <f>U5-TIME(0,15,0)</f>
        <v>0.60555555555555562</v>
      </c>
      <c r="T5" s="37" t="s">
        <v>14</v>
      </c>
      <c r="U5" s="34">
        <f>W4+TIME(0,1,0)</f>
        <v>0.61597222222222225</v>
      </c>
      <c r="V5" s="35" t="s">
        <v>9</v>
      </c>
      <c r="W5" s="38">
        <f>U5+TIME(0,5,0)</f>
        <v>0.61944444444444446</v>
      </c>
      <c r="X5" s="39"/>
      <c r="AA5" s="41">
        <v>4</v>
      </c>
      <c r="AB5" s="41"/>
    </row>
    <row r="6" spans="1:28" ht="33.75" customHeight="1" thickBot="1" x14ac:dyDescent="0.25">
      <c r="A6" s="31">
        <v>2</v>
      </c>
      <c r="B6" s="32" t="str">
        <f>IF(VLOOKUP(A6,[1]名簿!$B$2:$D$45,2,0)=0,"",VLOOKUP(A6,[1]名簿!$B$2:$D$45,2,0))</f>
        <v>中原中</v>
      </c>
      <c r="C6" s="32" t="str">
        <f>IF(VLOOKUP(A6,[1]名簿!$B$2:$D$45,3,0)=0,"",VLOOKUP(A6,[1]名簿!$B$2:$D$45,3,0))</f>
        <v>管楽６</v>
      </c>
      <c r="D6" s="33">
        <f>E6-TIME(0,15,0)</f>
        <v>0.36319444444444438</v>
      </c>
      <c r="E6" s="34">
        <f>G6-TIME(0,23,0)</f>
        <v>0.37361111111111106</v>
      </c>
      <c r="F6" s="35" t="s">
        <v>9</v>
      </c>
      <c r="G6" s="36">
        <f>I6-TIME(0,15,0)</f>
        <v>0.38958333333333328</v>
      </c>
      <c r="H6" s="37" t="s">
        <v>15</v>
      </c>
      <c r="I6" s="34">
        <f>K5+TIME(0,1,0)</f>
        <v>0.39999999999999997</v>
      </c>
      <c r="J6" s="35" t="s">
        <v>9</v>
      </c>
      <c r="K6" s="38">
        <f>I6+TIME(0,5,0)</f>
        <v>0.40347222222222218</v>
      </c>
      <c r="L6" s="3"/>
      <c r="M6" s="50">
        <v>4</v>
      </c>
      <c r="N6" s="51" t="str">
        <f>IF(VLOOKUP(M6,[1]名簿!$B$79:$D$82,2,0)=0,"",VLOOKUP(M6,[1]名簿!$B$79:$D$82,2,0))</f>
        <v>千代田西部小</v>
      </c>
      <c r="O6" s="51" t="str">
        <f>IF(VLOOKUP(M6,[1]名簿!$B$79:$D$82,3,0)=0,"",VLOOKUP(M6,[1]名簿!$B$79:$D$82,3,0))</f>
        <v>管打８</v>
      </c>
      <c r="P6" s="52">
        <f>Q6-TIME(0,15,0)</f>
        <v>0.58333333333333337</v>
      </c>
      <c r="Q6" s="53">
        <f>S6-TIME(0,23,0)</f>
        <v>0.59375</v>
      </c>
      <c r="R6" s="54" t="s">
        <v>9</v>
      </c>
      <c r="S6" s="55">
        <f>U6-TIME(0,15,0)</f>
        <v>0.60972222222222228</v>
      </c>
      <c r="T6" s="56" t="s">
        <v>16</v>
      </c>
      <c r="U6" s="53">
        <f>W5+TIME(0,1,0)</f>
        <v>0.62013888888888891</v>
      </c>
      <c r="V6" s="54" t="s">
        <v>9</v>
      </c>
      <c r="W6" s="57">
        <f>U6+TIME(0,5,0)</f>
        <v>0.62361111111111112</v>
      </c>
      <c r="X6" s="39"/>
      <c r="AA6" s="41">
        <v>3</v>
      </c>
      <c r="AB6" s="41">
        <v>4</v>
      </c>
    </row>
    <row r="7" spans="1:28" ht="33.75" customHeight="1" thickBot="1" x14ac:dyDescent="0.25">
      <c r="A7" s="31">
        <v>3</v>
      </c>
      <c r="B7" s="32" t="str">
        <f>IF(VLOOKUP(A7,[1]名簿!$B$2:$D$45,2,0)=0,"",VLOOKUP(A7,[1]名簿!$B$2:$D$45,2,0))</f>
        <v>城東中</v>
      </c>
      <c r="C7" s="32" t="str">
        <f>IF(VLOOKUP(A7,[1]名簿!$B$2:$D$45,3,0)=0,"",VLOOKUP(A7,[1]名簿!$B$2:$D$45,3,0))</f>
        <v>クラリネット３</v>
      </c>
      <c r="D7" s="33">
        <f t="shared" ref="D7:D17" si="0">E7-TIME(0,15,0)</f>
        <v>0.36736111111111103</v>
      </c>
      <c r="E7" s="34">
        <f t="shared" ref="E7:E16" si="1">G7-TIME(0,23,0)</f>
        <v>0.37777777777777771</v>
      </c>
      <c r="F7" s="35" t="s">
        <v>9</v>
      </c>
      <c r="G7" s="36">
        <f t="shared" ref="G7:G16" si="2">I7-TIME(0,15,0)</f>
        <v>0.39374999999999993</v>
      </c>
      <c r="H7" s="37" t="s">
        <v>14</v>
      </c>
      <c r="I7" s="34">
        <f t="shared" ref="I7:I16" si="3">K6+TIME(0,1,0)</f>
        <v>0.40416666666666662</v>
      </c>
      <c r="J7" s="35" t="s">
        <v>9</v>
      </c>
      <c r="K7" s="38">
        <f t="shared" ref="K7:K16" si="4">I7+TIME(0,5,0)</f>
        <v>0.40763888888888883</v>
      </c>
      <c r="L7" s="3"/>
      <c r="M7" s="58">
        <v>1</v>
      </c>
      <c r="N7" s="59" t="str">
        <f>IF(VLOOKUP(M7,[1]名簿!$B$84:$D$84,2,0)=0,"",VLOOKUP(M7,[1]名簿!$B$84:$D$84,2,0))</f>
        <v>附属小</v>
      </c>
      <c r="O7" s="59" t="str">
        <f>IF(VLOOKUP(M7,[1]名簿!$B$84:$D$84,3,0)=0,"",VLOOKUP(M7,[1]名簿!$B$84:$D$84,3,0))</f>
        <v>管打８</v>
      </c>
      <c r="P7" s="60">
        <f>Q7-TIME(0,15,0)</f>
        <v>0.58750000000000002</v>
      </c>
      <c r="Q7" s="61">
        <f>S7-TIME(0,23,0)</f>
        <v>0.59791666666666665</v>
      </c>
      <c r="R7" s="62" t="s">
        <v>9</v>
      </c>
      <c r="S7" s="63">
        <f>U7-TIME(0,15,0)</f>
        <v>0.61388888888888893</v>
      </c>
      <c r="T7" s="64" t="s">
        <v>10</v>
      </c>
      <c r="U7" s="61">
        <f>W6+TIME(0,1,0)</f>
        <v>0.62430555555555556</v>
      </c>
      <c r="V7" s="62" t="s">
        <v>9</v>
      </c>
      <c r="W7" s="65">
        <f>U7+TIME(0,5,0)</f>
        <v>0.62777777777777777</v>
      </c>
      <c r="X7" s="66"/>
      <c r="AA7" s="41">
        <v>8</v>
      </c>
      <c r="AB7" s="41">
        <v>3</v>
      </c>
    </row>
    <row r="8" spans="1:28" ht="33.75" customHeight="1" thickTop="1" thickBot="1" x14ac:dyDescent="0.25">
      <c r="A8" s="31">
        <v>4</v>
      </c>
      <c r="B8" s="32" t="str">
        <f>IF(VLOOKUP(A8,[1]名簿!$B$2:$D$45,2,0)=0,"",VLOOKUP(A8,[1]名簿!$B$2:$D$45,2,0))</f>
        <v>鳥栖西中</v>
      </c>
      <c r="C8" s="32" t="str">
        <f>IF(VLOOKUP(A8,[1]名簿!$B$2:$D$45,3,0)=0,"",VLOOKUP(A8,[1]名簿!$B$2:$D$45,3,0))</f>
        <v>管楽８</v>
      </c>
      <c r="D8" s="33">
        <f t="shared" si="0"/>
        <v>0.37152777777777768</v>
      </c>
      <c r="E8" s="34">
        <f t="shared" si="1"/>
        <v>0.38194444444444436</v>
      </c>
      <c r="F8" s="35" t="s">
        <v>9</v>
      </c>
      <c r="G8" s="36">
        <f t="shared" si="2"/>
        <v>0.39791666666666659</v>
      </c>
      <c r="H8" s="37" t="s">
        <v>16</v>
      </c>
      <c r="I8" s="34">
        <f t="shared" si="3"/>
        <v>0.40833333333333327</v>
      </c>
      <c r="J8" s="35" t="s">
        <v>9</v>
      </c>
      <c r="K8" s="38">
        <f t="shared" si="4"/>
        <v>0.41180555555555548</v>
      </c>
      <c r="L8" s="3"/>
      <c r="M8" s="127" t="s">
        <v>17</v>
      </c>
      <c r="N8" s="128"/>
      <c r="O8" s="67">
        <v>31</v>
      </c>
      <c r="P8" s="68" t="s">
        <v>12</v>
      </c>
      <c r="Q8" s="69">
        <f>W7</f>
        <v>0.62777777777777777</v>
      </c>
      <c r="R8" s="70" t="s">
        <v>9</v>
      </c>
      <c r="S8" s="71">
        <f>Q8+TIME(0,O8,0)</f>
        <v>0.64930555555555558</v>
      </c>
      <c r="T8" s="128"/>
      <c r="U8" s="128"/>
      <c r="V8" s="68"/>
      <c r="W8" s="72"/>
      <c r="X8" s="30"/>
      <c r="AA8" s="41">
        <v>8</v>
      </c>
      <c r="AB8" s="41">
        <v>4</v>
      </c>
    </row>
    <row r="9" spans="1:28" ht="33.75" customHeight="1" thickTop="1" x14ac:dyDescent="0.2">
      <c r="A9" s="31">
        <v>5</v>
      </c>
      <c r="B9" s="32" t="str">
        <f>IF(VLOOKUP(A9,[1]名簿!$B$2:$D$45,2,0)=0,"",VLOOKUP(A9,[1]名簿!$B$2:$D$45,2,0))</f>
        <v>大町ひじり学園</v>
      </c>
      <c r="C9" s="32" t="str">
        <f>IF(VLOOKUP(A9,[1]名簿!$B$2:$D$45,3,0)=0,"",VLOOKUP(A9,[1]名簿!$B$2:$D$45,3,0))</f>
        <v>打楽器３</v>
      </c>
      <c r="D9" s="33">
        <f t="shared" si="0"/>
        <v>0.37569444444444433</v>
      </c>
      <c r="E9" s="73">
        <f t="shared" si="1"/>
        <v>0.38611111111111102</v>
      </c>
      <c r="F9" s="74" t="s">
        <v>9</v>
      </c>
      <c r="G9" s="75">
        <f t="shared" si="2"/>
        <v>0.40208333333333324</v>
      </c>
      <c r="H9" s="37"/>
      <c r="I9" s="34">
        <f t="shared" si="3"/>
        <v>0.41249999999999992</v>
      </c>
      <c r="J9" s="35" t="s">
        <v>9</v>
      </c>
      <c r="K9" s="38">
        <f t="shared" si="4"/>
        <v>0.41597222222222213</v>
      </c>
      <c r="L9" s="3"/>
      <c r="M9" s="42">
        <v>1</v>
      </c>
      <c r="N9" s="43" t="str">
        <f>IF(VLOOKUP(M9,[1]名簿!$B$47:$D$62,2,0)=0,"",VLOOKUP(M9,[1]名簿!$B$47:$D$62,2,0))</f>
        <v>弘学館高</v>
      </c>
      <c r="O9" s="43" t="str">
        <f>IF(VLOOKUP(M9,[1]名簿!$B$47:$D$62,3,0)=0,"",VLOOKUP(M9,[1]名簿!$B$47:$D$62,3,0))</f>
        <v>管楽８</v>
      </c>
      <c r="P9" s="44">
        <f t="shared" ref="P9:P21" si="5">Q9-TIME(0,15,0)</f>
        <v>0.61250000000000004</v>
      </c>
      <c r="Q9" s="34">
        <f>S9-TIME(0,23,0)</f>
        <v>0.62291666666666667</v>
      </c>
      <c r="R9" s="35" t="s">
        <v>9</v>
      </c>
      <c r="S9" s="36">
        <f t="shared" ref="S9:S21" si="6">U9-TIME(0,15,0)</f>
        <v>0.63888888888888895</v>
      </c>
      <c r="T9" s="48" t="s">
        <v>13</v>
      </c>
      <c r="U9" s="45">
        <f>S8</f>
        <v>0.64930555555555558</v>
      </c>
      <c r="V9" s="46" t="s">
        <v>9</v>
      </c>
      <c r="W9" s="49">
        <f t="shared" ref="W9:W21" si="7">U9+TIME(0,5,0)</f>
        <v>0.65277777777777779</v>
      </c>
      <c r="X9" s="30"/>
      <c r="AA9" s="41">
        <v>8</v>
      </c>
      <c r="AB9" s="41">
        <v>3</v>
      </c>
    </row>
    <row r="10" spans="1:28" ht="33.75" customHeight="1" x14ac:dyDescent="0.2">
      <c r="A10" s="31">
        <v>6</v>
      </c>
      <c r="B10" s="32" t="str">
        <f>IF(VLOOKUP(A10,[1]名簿!$B$2:$D$45,2,0)=0,"",VLOOKUP(A10,[1]名簿!$B$2:$D$45,2,0))</f>
        <v>東原庠舎中央校</v>
      </c>
      <c r="C10" s="32" t="str">
        <f>IF(VLOOKUP(A10,[1]名簿!$B$2:$D$45,3,0)=0,"",VLOOKUP(A10,[1]名簿!$B$2:$D$45,3,0))</f>
        <v>管打５</v>
      </c>
      <c r="D10" s="33">
        <f t="shared" si="0"/>
        <v>0.37986111111111098</v>
      </c>
      <c r="E10" s="34">
        <f t="shared" si="1"/>
        <v>0.39027777777777767</v>
      </c>
      <c r="F10" s="35" t="s">
        <v>9</v>
      </c>
      <c r="G10" s="36">
        <f t="shared" si="2"/>
        <v>0.40624999999999989</v>
      </c>
      <c r="H10" s="37" t="s">
        <v>10</v>
      </c>
      <c r="I10" s="34">
        <f t="shared" si="3"/>
        <v>0.41666666666666657</v>
      </c>
      <c r="J10" s="35" t="s">
        <v>9</v>
      </c>
      <c r="K10" s="38">
        <f t="shared" si="4"/>
        <v>0.42013888888888878</v>
      </c>
      <c r="L10" s="3"/>
      <c r="M10" s="31">
        <v>2</v>
      </c>
      <c r="N10" s="32" t="str">
        <f>IF(VLOOKUP(M10,[1]名簿!$B$47:$D$62,2,0)=0,"",VLOOKUP(M10,[1]名簿!$B$47:$D$62,2,0))</f>
        <v>唐津西高</v>
      </c>
      <c r="O10" s="32" t="str">
        <f>IF(VLOOKUP(M10,[1]名簿!$B$47:$D$62,3,0)=0,"",VLOOKUP(M10,[1]名簿!$B$47:$D$62,3,0))</f>
        <v>管楽３</v>
      </c>
      <c r="P10" s="33">
        <f t="shared" si="5"/>
        <v>0.6166666666666667</v>
      </c>
      <c r="Q10" s="34">
        <f t="shared" ref="Q10:Q21" si="8">S10-TIME(0,23,0)</f>
        <v>0.62708333333333333</v>
      </c>
      <c r="R10" s="35" t="s">
        <v>9</v>
      </c>
      <c r="S10" s="36">
        <f t="shared" si="6"/>
        <v>0.6430555555555556</v>
      </c>
      <c r="T10" s="37" t="s">
        <v>14</v>
      </c>
      <c r="U10" s="34">
        <f t="shared" ref="U10:U21" si="9">W9+TIME(0,1,0)</f>
        <v>0.65347222222222223</v>
      </c>
      <c r="V10" s="35" t="s">
        <v>9</v>
      </c>
      <c r="W10" s="38">
        <f t="shared" si="7"/>
        <v>0.65694444444444444</v>
      </c>
      <c r="X10" s="30"/>
      <c r="AA10" s="41">
        <v>6</v>
      </c>
      <c r="AB10" s="41">
        <v>3</v>
      </c>
    </row>
    <row r="11" spans="1:28" ht="33.75" customHeight="1" x14ac:dyDescent="0.2">
      <c r="A11" s="31">
        <v>7</v>
      </c>
      <c r="B11" s="32" t="str">
        <f>IF(VLOOKUP(A11,[1]名簿!$B$2:$D$45,2,0)=0,"",VLOOKUP(A11,[1]名簿!$B$2:$D$45,2,0))</f>
        <v>北方中</v>
      </c>
      <c r="C11" s="32" t="str">
        <f>IF(VLOOKUP(A11,[1]名簿!$B$2:$D$45,3,0)=0,"",VLOOKUP(A11,[1]名簿!$B$2:$D$45,3,0))</f>
        <v>管打８</v>
      </c>
      <c r="D11" s="33">
        <f t="shared" si="0"/>
        <v>0.38402777777777763</v>
      </c>
      <c r="E11" s="34">
        <f t="shared" si="1"/>
        <v>0.39444444444444432</v>
      </c>
      <c r="F11" s="35" t="s">
        <v>9</v>
      </c>
      <c r="G11" s="36">
        <f t="shared" si="2"/>
        <v>0.41041666666666654</v>
      </c>
      <c r="H11" s="37" t="s">
        <v>13</v>
      </c>
      <c r="I11" s="34">
        <f t="shared" si="3"/>
        <v>0.42083333333333323</v>
      </c>
      <c r="J11" s="35" t="s">
        <v>9</v>
      </c>
      <c r="K11" s="38">
        <f t="shared" si="4"/>
        <v>0.42430555555555544</v>
      </c>
      <c r="L11" s="3"/>
      <c r="M11" s="31">
        <v>3</v>
      </c>
      <c r="N11" s="32" t="str">
        <f>IF(VLOOKUP(M11,[1]名簿!$B$47:$D$62,2,0)=0,"",VLOOKUP(M11,[1]名簿!$B$47:$D$62,2,0))</f>
        <v>佐賀北高</v>
      </c>
      <c r="O11" s="32" t="str">
        <f>IF(VLOOKUP(M11,[1]名簿!$B$47:$D$62,3,0)=0,"",VLOOKUP(M11,[1]名簿!$B$47:$D$62,3,0))</f>
        <v>金管８</v>
      </c>
      <c r="P11" s="33">
        <f t="shared" si="5"/>
        <v>0.62083333333333335</v>
      </c>
      <c r="Q11" s="34">
        <f t="shared" si="8"/>
        <v>0.63124999999999998</v>
      </c>
      <c r="R11" s="35" t="s">
        <v>9</v>
      </c>
      <c r="S11" s="36">
        <f t="shared" si="6"/>
        <v>0.64722222222222225</v>
      </c>
      <c r="T11" s="37" t="s">
        <v>16</v>
      </c>
      <c r="U11" s="34">
        <f t="shared" si="9"/>
        <v>0.65763888888888888</v>
      </c>
      <c r="V11" s="35" t="s">
        <v>9</v>
      </c>
      <c r="W11" s="38">
        <f t="shared" si="7"/>
        <v>0.66111111111111109</v>
      </c>
      <c r="X11" s="30"/>
      <c r="AA11" s="41">
        <v>7</v>
      </c>
      <c r="AB11" s="41">
        <v>5</v>
      </c>
    </row>
    <row r="12" spans="1:28" ht="33.75" customHeight="1" x14ac:dyDescent="0.2">
      <c r="A12" s="31">
        <v>8</v>
      </c>
      <c r="B12" s="32" t="str">
        <f>IF(VLOOKUP(A12,[1]名簿!$B$2:$D$45,2,0)=0,"",VLOOKUP(A12,[1]名簿!$B$2:$D$45,2,0))</f>
        <v>城南中</v>
      </c>
      <c r="C12" s="32" t="str">
        <f>IF(VLOOKUP(A12,[1]名簿!$B$2:$D$45,3,0)=0,"",VLOOKUP(A12,[1]名簿!$B$2:$D$45,3,0))</f>
        <v>金管６</v>
      </c>
      <c r="D12" s="33">
        <f t="shared" si="0"/>
        <v>0.38819444444444429</v>
      </c>
      <c r="E12" s="34">
        <f t="shared" si="1"/>
        <v>0.39861111111111097</v>
      </c>
      <c r="F12" s="35" t="s">
        <v>9</v>
      </c>
      <c r="G12" s="36">
        <f t="shared" si="2"/>
        <v>0.41458333333333319</v>
      </c>
      <c r="H12" s="37" t="s">
        <v>14</v>
      </c>
      <c r="I12" s="34">
        <f t="shared" si="3"/>
        <v>0.42499999999999988</v>
      </c>
      <c r="J12" s="35" t="s">
        <v>9</v>
      </c>
      <c r="K12" s="38">
        <f t="shared" si="4"/>
        <v>0.42847222222222209</v>
      </c>
      <c r="L12" s="3"/>
      <c r="M12" s="31">
        <v>4</v>
      </c>
      <c r="N12" s="32" t="str">
        <f>IF(VLOOKUP(M12,[1]名簿!$B$47:$D$62,2,0)=0,"",VLOOKUP(M12,[1]名簿!$B$47:$D$62,2,0))</f>
        <v>神埼高</v>
      </c>
      <c r="O12" s="32" t="str">
        <f>IF(VLOOKUP(M12,[1]名簿!$B$47:$D$62,3,0)=0,"",VLOOKUP(M12,[1]名簿!$B$47:$D$62,3,0))</f>
        <v>木管３</v>
      </c>
      <c r="P12" s="33">
        <f t="shared" si="5"/>
        <v>0.625</v>
      </c>
      <c r="Q12" s="34">
        <f t="shared" si="8"/>
        <v>0.63541666666666663</v>
      </c>
      <c r="R12" s="35" t="s">
        <v>9</v>
      </c>
      <c r="S12" s="36">
        <f t="shared" si="6"/>
        <v>0.65138888888888891</v>
      </c>
      <c r="T12" s="37" t="s">
        <v>10</v>
      </c>
      <c r="U12" s="34">
        <f t="shared" si="9"/>
        <v>0.66180555555555554</v>
      </c>
      <c r="V12" s="35" t="s">
        <v>9</v>
      </c>
      <c r="W12" s="38">
        <f t="shared" si="7"/>
        <v>0.66527777777777775</v>
      </c>
      <c r="X12" s="30"/>
      <c r="AA12" s="41">
        <v>3</v>
      </c>
      <c r="AB12" s="41">
        <v>7</v>
      </c>
    </row>
    <row r="13" spans="1:28" ht="33.75" customHeight="1" x14ac:dyDescent="0.2">
      <c r="A13" s="31">
        <v>9</v>
      </c>
      <c r="B13" s="32" t="str">
        <f>IF(VLOOKUP(A13,[1]名簿!$B$2:$D$45,2,0)=0,"",VLOOKUP(A13,[1]名簿!$B$2:$D$45,2,0))</f>
        <v>思斉中</v>
      </c>
      <c r="C13" s="32" t="str">
        <f>IF(VLOOKUP(A13,[1]名簿!$B$2:$D$45,3,0)=0,"",VLOOKUP(A13,[1]名簿!$B$2:$D$45,3,0))</f>
        <v>打楽器６</v>
      </c>
      <c r="D13" s="33">
        <f t="shared" si="0"/>
        <v>0.39236111111111094</v>
      </c>
      <c r="E13" s="73">
        <f t="shared" si="1"/>
        <v>0.40277777777777762</v>
      </c>
      <c r="F13" s="74" t="s">
        <v>9</v>
      </c>
      <c r="G13" s="75">
        <f t="shared" si="2"/>
        <v>0.41874999999999984</v>
      </c>
      <c r="H13" s="37"/>
      <c r="I13" s="34">
        <f t="shared" si="3"/>
        <v>0.42916666666666653</v>
      </c>
      <c r="J13" s="35" t="s">
        <v>9</v>
      </c>
      <c r="K13" s="38">
        <f t="shared" si="4"/>
        <v>0.43263888888888874</v>
      </c>
      <c r="L13" s="3"/>
      <c r="M13" s="31">
        <v>5</v>
      </c>
      <c r="N13" s="32" t="str">
        <f>IF(VLOOKUP(M13,[1]名簿!$B$47:$D$62,2,0)=0,"",VLOOKUP(M13,[1]名簿!$B$47:$D$62,2,0))</f>
        <v>佐賀女子高</v>
      </c>
      <c r="O13" s="32" t="str">
        <f>IF(VLOOKUP(M13,[1]名簿!$B$47:$D$62,3,0)=0,"",VLOOKUP(M13,[1]名簿!$B$47:$D$62,3,0))</f>
        <v>サックス３</v>
      </c>
      <c r="P13" s="33">
        <f t="shared" si="5"/>
        <v>0.62916666666666665</v>
      </c>
      <c r="Q13" s="34">
        <f t="shared" si="8"/>
        <v>0.63958333333333328</v>
      </c>
      <c r="R13" s="35" t="s">
        <v>9</v>
      </c>
      <c r="S13" s="36">
        <f t="shared" si="6"/>
        <v>0.65555555555555556</v>
      </c>
      <c r="T13" s="37" t="s">
        <v>13</v>
      </c>
      <c r="U13" s="34">
        <f t="shared" si="9"/>
        <v>0.66597222222222219</v>
      </c>
      <c r="V13" s="35" t="s">
        <v>9</v>
      </c>
      <c r="W13" s="38">
        <f t="shared" si="7"/>
        <v>0.6694444444444444</v>
      </c>
      <c r="X13" s="39"/>
      <c r="AA13" s="41">
        <v>8</v>
      </c>
      <c r="AB13" s="41">
        <v>4</v>
      </c>
    </row>
    <row r="14" spans="1:28" ht="33.75" customHeight="1" x14ac:dyDescent="0.2">
      <c r="A14" s="31">
        <v>10</v>
      </c>
      <c r="B14" s="32" t="str">
        <f>IF(VLOOKUP(A14,[1]名簿!$B$2:$D$45,2,0)=0,"",VLOOKUP(A14,[1]名簿!$B$2:$D$45,2,0))</f>
        <v>千代田中</v>
      </c>
      <c r="C14" s="32" t="str">
        <f>IF(VLOOKUP(A14,[1]名簿!$B$2:$D$45,3,0)=0,"",VLOOKUP(A14,[1]名簿!$B$2:$D$45,3,0))</f>
        <v>管打８</v>
      </c>
      <c r="D14" s="33">
        <f t="shared" si="0"/>
        <v>0.39652777777777759</v>
      </c>
      <c r="E14" s="34">
        <f t="shared" si="1"/>
        <v>0.40694444444444428</v>
      </c>
      <c r="F14" s="35" t="s">
        <v>9</v>
      </c>
      <c r="G14" s="36">
        <f t="shared" si="2"/>
        <v>0.4229166666666665</v>
      </c>
      <c r="H14" s="37" t="s">
        <v>16</v>
      </c>
      <c r="I14" s="34">
        <f t="shared" si="3"/>
        <v>0.43333333333333318</v>
      </c>
      <c r="J14" s="35" t="s">
        <v>9</v>
      </c>
      <c r="K14" s="38">
        <f t="shared" si="4"/>
        <v>0.43680555555555539</v>
      </c>
      <c r="L14" s="3"/>
      <c r="M14" s="31">
        <v>6</v>
      </c>
      <c r="N14" s="32" t="str">
        <f>IF(VLOOKUP(M14,[1]名簿!$B$47:$D$62,2,0)=0,"",VLOOKUP(M14,[1]名簿!$B$47:$D$62,2,0))</f>
        <v>佐賀学園高</v>
      </c>
      <c r="O14" s="32" t="str">
        <f>IF(VLOOKUP(M14,[1]名簿!$B$47:$D$62,3,0)=0,"",VLOOKUP(M14,[1]名簿!$B$47:$D$62,3,0))</f>
        <v>打楽器８</v>
      </c>
      <c r="P14" s="33">
        <f t="shared" si="5"/>
        <v>0.6333333333333333</v>
      </c>
      <c r="Q14" s="73">
        <f>S14-TIME(0,23,0)</f>
        <v>0.64374999999999993</v>
      </c>
      <c r="R14" s="74" t="s">
        <v>9</v>
      </c>
      <c r="S14" s="75">
        <f t="shared" si="6"/>
        <v>0.65972222222222221</v>
      </c>
      <c r="T14" s="37"/>
      <c r="U14" s="34">
        <f t="shared" si="9"/>
        <v>0.67013888888888884</v>
      </c>
      <c r="V14" s="35" t="s">
        <v>9</v>
      </c>
      <c r="W14" s="38">
        <f t="shared" si="7"/>
        <v>0.67361111111111105</v>
      </c>
      <c r="X14" s="39"/>
      <c r="AA14" s="41">
        <v>8</v>
      </c>
      <c r="AB14" s="41">
        <v>7</v>
      </c>
    </row>
    <row r="15" spans="1:28" ht="33.75" customHeight="1" x14ac:dyDescent="0.2">
      <c r="A15" s="31">
        <v>11</v>
      </c>
      <c r="B15" s="32" t="str">
        <f>IF(VLOOKUP(A15,[1]名簿!$B$2:$D$45,2,0)=0,"",VLOOKUP(A15,[1]名簿!$B$2:$D$45,2,0))</f>
        <v>金泉中</v>
      </c>
      <c r="C15" s="32" t="str">
        <f>IF(VLOOKUP(A15,[1]名簿!$B$2:$D$45,3,0)=0,"",VLOOKUP(A15,[1]名簿!$B$2:$D$45,3,0))</f>
        <v>管打７</v>
      </c>
      <c r="D15" s="33">
        <f t="shared" si="0"/>
        <v>0.40069444444444424</v>
      </c>
      <c r="E15" s="34">
        <f t="shared" si="1"/>
        <v>0.41111111111111093</v>
      </c>
      <c r="F15" s="35" t="s">
        <v>9</v>
      </c>
      <c r="G15" s="36">
        <f t="shared" si="2"/>
        <v>0.42708333333333315</v>
      </c>
      <c r="H15" s="37" t="s">
        <v>10</v>
      </c>
      <c r="I15" s="34">
        <f t="shared" si="3"/>
        <v>0.43749999999999983</v>
      </c>
      <c r="J15" s="35" t="s">
        <v>9</v>
      </c>
      <c r="K15" s="38">
        <f t="shared" si="4"/>
        <v>0.44097222222222204</v>
      </c>
      <c r="L15" s="3"/>
      <c r="M15" s="31">
        <v>7</v>
      </c>
      <c r="N15" s="32" t="str">
        <f>IF(VLOOKUP(M15,[1]名簿!$B$47:$D$62,2,0)=0,"",VLOOKUP(M15,[1]名簿!$B$47:$D$62,2,0))</f>
        <v>伊万里高</v>
      </c>
      <c r="O15" s="32" t="str">
        <f>IF(VLOOKUP(M15,[1]名簿!$B$47:$D$62,3,0)=0,"",VLOOKUP(M15,[1]名簿!$B$47:$D$62,3,0))</f>
        <v>金管３</v>
      </c>
      <c r="P15" s="33">
        <f t="shared" si="5"/>
        <v>0.63749999999999996</v>
      </c>
      <c r="Q15" s="34">
        <f t="shared" si="8"/>
        <v>0.64791666666666659</v>
      </c>
      <c r="R15" s="35" t="s">
        <v>9</v>
      </c>
      <c r="S15" s="36">
        <f t="shared" si="6"/>
        <v>0.66388888888888886</v>
      </c>
      <c r="T15" s="37" t="s">
        <v>14</v>
      </c>
      <c r="U15" s="34">
        <f t="shared" si="9"/>
        <v>0.67430555555555549</v>
      </c>
      <c r="V15" s="35" t="s">
        <v>9</v>
      </c>
      <c r="W15" s="38">
        <f t="shared" si="7"/>
        <v>0.6777777777777777</v>
      </c>
      <c r="X15" s="39"/>
      <c r="AA15" s="41">
        <v>6</v>
      </c>
      <c r="AB15" s="41">
        <v>8</v>
      </c>
    </row>
    <row r="16" spans="1:28" ht="33.75" customHeight="1" x14ac:dyDescent="0.2">
      <c r="A16" s="31">
        <v>12</v>
      </c>
      <c r="B16" s="32" t="str">
        <f>IF(VLOOKUP(A16,[1]名簿!$B$2:$D$45,2,0)=0,"",VLOOKUP(A16,[1]名簿!$B$2:$D$45,2,0))</f>
        <v>神埼中</v>
      </c>
      <c r="C16" s="32" t="str">
        <f>IF(VLOOKUP(A16,[1]名簿!$B$2:$D$45,3,0)=0,"",VLOOKUP(A16,[1]名簿!$B$2:$D$45,3,0))</f>
        <v>打楽器５</v>
      </c>
      <c r="D16" s="33">
        <f t="shared" si="0"/>
        <v>0.40486111111111089</v>
      </c>
      <c r="E16" s="73">
        <f t="shared" si="1"/>
        <v>0.41527777777777758</v>
      </c>
      <c r="F16" s="74" t="s">
        <v>9</v>
      </c>
      <c r="G16" s="75">
        <f t="shared" si="2"/>
        <v>0.4312499999999998</v>
      </c>
      <c r="H16" s="37"/>
      <c r="I16" s="34">
        <f t="shared" si="3"/>
        <v>0.44166666666666649</v>
      </c>
      <c r="J16" s="35" t="s">
        <v>9</v>
      </c>
      <c r="K16" s="38">
        <f t="shared" si="4"/>
        <v>0.4451388888888887</v>
      </c>
      <c r="L16" s="3"/>
      <c r="M16" s="31">
        <v>8</v>
      </c>
      <c r="N16" s="32" t="str">
        <f>IF(VLOOKUP(M16,[1]名簿!$B$47:$D$62,2,0)=0,"",VLOOKUP(M16,[1]名簿!$B$47:$D$62,2,0))</f>
        <v>鳥栖高</v>
      </c>
      <c r="O16" s="32" t="str">
        <f>IF(VLOOKUP(M16,[1]名簿!$B$47:$D$62,3,0)=0,"",VLOOKUP(M16,[1]名簿!$B$47:$D$62,3,0))</f>
        <v>金管６</v>
      </c>
      <c r="P16" s="33">
        <f t="shared" si="5"/>
        <v>0.64166666666666661</v>
      </c>
      <c r="Q16" s="34">
        <f t="shared" si="8"/>
        <v>0.65208333333333324</v>
      </c>
      <c r="R16" s="35" t="s">
        <v>9</v>
      </c>
      <c r="S16" s="36">
        <f t="shared" si="6"/>
        <v>0.66805555555555551</v>
      </c>
      <c r="T16" s="37" t="s">
        <v>16</v>
      </c>
      <c r="U16" s="34">
        <f t="shared" si="9"/>
        <v>0.67847222222222214</v>
      </c>
      <c r="V16" s="35" t="s">
        <v>9</v>
      </c>
      <c r="W16" s="38">
        <f t="shared" si="7"/>
        <v>0.68194444444444435</v>
      </c>
      <c r="X16" s="39"/>
      <c r="AA16" s="41">
        <v>3</v>
      </c>
      <c r="AB16" s="41"/>
    </row>
    <row r="17" spans="1:28" ht="33.75" customHeight="1" x14ac:dyDescent="0.2">
      <c r="A17" s="31">
        <v>13</v>
      </c>
      <c r="B17" s="32" t="str">
        <f>IF(VLOOKUP(A17,[1]名簿!$B$2:$D$45,2,0)=0,"",VLOOKUP(A17,[1]名簿!$B$2:$D$45,2,0))</f>
        <v>鳥栖中</v>
      </c>
      <c r="C17" s="32" t="str">
        <f>IF(VLOOKUP(A17,[1]名簿!$B$2:$D$45,3,0)=0,"",VLOOKUP(A17,[1]名簿!$B$2:$D$45,3,0))</f>
        <v>管弦打８</v>
      </c>
      <c r="D17" s="33">
        <f t="shared" si="0"/>
        <v>0.40902777777777755</v>
      </c>
      <c r="E17" s="34">
        <f>G17-TIME(0,23,0)</f>
        <v>0.41944444444444423</v>
      </c>
      <c r="F17" s="35" t="s">
        <v>9</v>
      </c>
      <c r="G17" s="36">
        <f>I17-TIME(0,15,0)</f>
        <v>0.43541666666666645</v>
      </c>
      <c r="H17" s="37" t="s">
        <v>13</v>
      </c>
      <c r="I17" s="34">
        <f>K16+TIME(0,1,0)</f>
        <v>0.44583333333333314</v>
      </c>
      <c r="J17" s="35" t="s">
        <v>9</v>
      </c>
      <c r="K17" s="38">
        <f>I17+TIME(0,5,0)</f>
        <v>0.44930555555555535</v>
      </c>
      <c r="L17" s="39"/>
      <c r="M17" s="31">
        <v>9</v>
      </c>
      <c r="N17" s="32" t="str">
        <f>IF(VLOOKUP(M17,[1]名簿!$B$47:$D$62,2,0)=0,"",VLOOKUP(M17,[1]名簿!$B$47:$D$62,2,0))</f>
        <v>武雄高</v>
      </c>
      <c r="O17" s="32" t="str">
        <f>IF(VLOOKUP(M17,[1]名簿!$B$47:$D$62,3,0)=0,"",VLOOKUP(M17,[1]名簿!$B$47:$D$62,3,0))</f>
        <v>フルート４</v>
      </c>
      <c r="P17" s="33">
        <f t="shared" si="5"/>
        <v>0.64583333333333326</v>
      </c>
      <c r="Q17" s="34">
        <f t="shared" si="8"/>
        <v>0.65624999999999989</v>
      </c>
      <c r="R17" s="35" t="s">
        <v>9</v>
      </c>
      <c r="S17" s="36">
        <f t="shared" si="6"/>
        <v>0.67222222222222217</v>
      </c>
      <c r="T17" s="37" t="s">
        <v>10</v>
      </c>
      <c r="U17" s="34">
        <f t="shared" si="9"/>
        <v>0.6826388888888888</v>
      </c>
      <c r="V17" s="35" t="s">
        <v>9</v>
      </c>
      <c r="W17" s="38">
        <f t="shared" si="7"/>
        <v>0.68611111111111101</v>
      </c>
      <c r="X17" s="39"/>
      <c r="AA17" s="41">
        <v>8</v>
      </c>
      <c r="AB17" s="41">
        <v>4</v>
      </c>
    </row>
    <row r="18" spans="1:28" ht="33.75" customHeight="1" x14ac:dyDescent="0.2">
      <c r="A18" s="31">
        <v>14</v>
      </c>
      <c r="B18" s="32" t="str">
        <f>IF(VLOOKUP(A18,[1]名簿!$B$2:$D$45,2,0)=0,"",VLOOKUP(A18,[1]名簿!$B$2:$D$45,2,0))</f>
        <v>上峰中</v>
      </c>
      <c r="C18" s="32" t="str">
        <f>IF(VLOOKUP(A18,[1]名簿!$B$2:$D$45,3,0)=0,"",VLOOKUP(A18,[1]名簿!$B$2:$D$45,3,0))</f>
        <v>管打８</v>
      </c>
      <c r="D18" s="33">
        <f>E18-TIME(0,15,0)</f>
        <v>0.4131944444444442</v>
      </c>
      <c r="E18" s="34">
        <f>G18-TIME(0,23,0)</f>
        <v>0.42361111111111088</v>
      </c>
      <c r="F18" s="35" t="s">
        <v>9</v>
      </c>
      <c r="G18" s="36">
        <f>I18-TIME(0,15,0)</f>
        <v>0.4395833333333331</v>
      </c>
      <c r="H18" s="56" t="s">
        <v>14</v>
      </c>
      <c r="I18" s="34">
        <f>K17+TIME(0,1,0)</f>
        <v>0.44999999999999979</v>
      </c>
      <c r="J18" s="35" t="s">
        <v>9</v>
      </c>
      <c r="K18" s="38">
        <f>I18+TIME(0,5,0)</f>
        <v>0.453472222222222</v>
      </c>
      <c r="L18" s="39"/>
      <c r="M18" s="31">
        <v>10</v>
      </c>
      <c r="N18" s="32" t="str">
        <f>IF(VLOOKUP(M18,[1]名簿!$B$47:$D$62,2,0)=0,"",VLOOKUP(M18,[1]名簿!$B$47:$D$62,2,0))</f>
        <v>佐賀西高</v>
      </c>
      <c r="O18" s="32" t="str">
        <f>IF(VLOOKUP(M18,[1]名簿!$B$47:$D$62,3,0)=0,"",VLOOKUP(M18,[1]名簿!$B$47:$D$62,3,0))</f>
        <v>木管３</v>
      </c>
      <c r="P18" s="33">
        <f t="shared" si="5"/>
        <v>0.64999999999999991</v>
      </c>
      <c r="Q18" s="34">
        <f t="shared" si="8"/>
        <v>0.66041666666666654</v>
      </c>
      <c r="R18" s="35" t="s">
        <v>9</v>
      </c>
      <c r="S18" s="36">
        <f t="shared" si="6"/>
        <v>0.67638888888888882</v>
      </c>
      <c r="T18" s="37" t="s">
        <v>13</v>
      </c>
      <c r="U18" s="34">
        <f t="shared" si="9"/>
        <v>0.68680555555555545</v>
      </c>
      <c r="V18" s="35" t="s">
        <v>9</v>
      </c>
      <c r="W18" s="38">
        <f t="shared" si="7"/>
        <v>0.69027777777777766</v>
      </c>
      <c r="X18" s="39"/>
      <c r="AA18" s="41">
        <v>5</v>
      </c>
      <c r="AB18" s="41">
        <v>5</v>
      </c>
    </row>
    <row r="19" spans="1:28" ht="33.75" customHeight="1" thickBot="1" x14ac:dyDescent="0.25">
      <c r="A19" s="50">
        <v>15</v>
      </c>
      <c r="B19" s="32" t="str">
        <f>IF(VLOOKUP(A19,[1]名簿!$B$2:$D$45,2,0)=0,"",VLOOKUP(A19,[1]名簿!$B$2:$D$45,2,0))</f>
        <v>大浦中</v>
      </c>
      <c r="C19" s="32" t="str">
        <f>IF(VLOOKUP(A19,[1]名簿!$B$2:$D$45,3,0)=0,"",VLOOKUP(A19,[1]名簿!$B$2:$D$45,3,0))</f>
        <v>管打７</v>
      </c>
      <c r="D19" s="52">
        <f>E19-TIME(0,15,0)</f>
        <v>0.41736111111111085</v>
      </c>
      <c r="E19" s="53">
        <f>G19-TIME(0,23,0)</f>
        <v>0.42777777777777753</v>
      </c>
      <c r="F19" s="54" t="s">
        <v>9</v>
      </c>
      <c r="G19" s="55">
        <f>I19-TIME(0,15,0)</f>
        <v>0.44374999999999976</v>
      </c>
      <c r="H19" s="56" t="s">
        <v>16</v>
      </c>
      <c r="I19" s="53">
        <f>K18+TIME(0,1,0)</f>
        <v>0.45416666666666644</v>
      </c>
      <c r="J19" s="54" t="s">
        <v>9</v>
      </c>
      <c r="K19" s="57">
        <f>I19+TIME(0,5,0)</f>
        <v>0.45763888888888865</v>
      </c>
      <c r="L19" s="39"/>
      <c r="M19" s="31">
        <v>11</v>
      </c>
      <c r="N19" s="32" t="str">
        <f>IF(VLOOKUP(M19,[1]名簿!$B$47:$D$62,2,0)=0,"",VLOOKUP(M19,[1]名簿!$B$47:$D$62,2,0))</f>
        <v>三養基高</v>
      </c>
      <c r="O19" s="32" t="str">
        <f>IF(VLOOKUP(M19,[1]名簿!$B$47:$D$62,3,0)=0,"",VLOOKUP(M19,[1]名簿!$B$47:$D$62,3,0))</f>
        <v>サックス４</v>
      </c>
      <c r="P19" s="33">
        <f t="shared" si="5"/>
        <v>0.65416666666666656</v>
      </c>
      <c r="Q19" s="34">
        <f t="shared" si="8"/>
        <v>0.66458333333333319</v>
      </c>
      <c r="R19" s="35" t="s">
        <v>9</v>
      </c>
      <c r="S19" s="36">
        <f t="shared" si="6"/>
        <v>0.68055555555555547</v>
      </c>
      <c r="T19" s="37" t="s">
        <v>14</v>
      </c>
      <c r="U19" s="34">
        <f t="shared" si="9"/>
        <v>0.6909722222222221</v>
      </c>
      <c r="V19" s="35" t="s">
        <v>9</v>
      </c>
      <c r="W19" s="38">
        <f t="shared" si="7"/>
        <v>0.69444444444444431</v>
      </c>
      <c r="X19" s="39"/>
      <c r="AA19" s="41">
        <v>8</v>
      </c>
      <c r="AB19" s="41">
        <v>4</v>
      </c>
    </row>
    <row r="20" spans="1:28" ht="33.75" customHeight="1" thickTop="1" thickBot="1" x14ac:dyDescent="0.25">
      <c r="A20" s="127" t="s">
        <v>18</v>
      </c>
      <c r="B20" s="128"/>
      <c r="C20" s="67">
        <v>16</v>
      </c>
      <c r="D20" s="68" t="s">
        <v>12</v>
      </c>
      <c r="E20" s="69">
        <f>K19</f>
        <v>0.45763888888888865</v>
      </c>
      <c r="F20" s="70" t="s">
        <v>9</v>
      </c>
      <c r="G20" s="71">
        <f>E20+TIME(0,C20,0)</f>
        <v>0.46874999999999978</v>
      </c>
      <c r="H20" s="128"/>
      <c r="I20" s="128"/>
      <c r="J20" s="68"/>
      <c r="K20" s="72"/>
      <c r="L20" s="66"/>
      <c r="M20" s="31">
        <v>12</v>
      </c>
      <c r="N20" s="32" t="str">
        <f>IF(VLOOKUP(M20,[1]名簿!$B$47:$D$62,2,0)=0,"",VLOOKUP(M20,[1]名簿!$B$47:$D$62,2,0))</f>
        <v>早稲田佐賀高</v>
      </c>
      <c r="O20" s="32" t="str">
        <f>IF(VLOOKUP(M20,[1]名簿!$B$47:$D$62,3,0)=0,"",VLOOKUP(M20,[1]名簿!$B$47:$D$62,3,0))</f>
        <v>管打６</v>
      </c>
      <c r="P20" s="33">
        <f t="shared" si="5"/>
        <v>0.65833333333333321</v>
      </c>
      <c r="Q20" s="34">
        <f t="shared" si="8"/>
        <v>0.66874999999999984</v>
      </c>
      <c r="R20" s="35" t="s">
        <v>9</v>
      </c>
      <c r="S20" s="36">
        <f t="shared" si="6"/>
        <v>0.68472222222222212</v>
      </c>
      <c r="T20" s="37" t="s">
        <v>16</v>
      </c>
      <c r="U20" s="34">
        <f t="shared" si="9"/>
        <v>0.69513888888888875</v>
      </c>
      <c r="V20" s="35" t="s">
        <v>9</v>
      </c>
      <c r="W20" s="38">
        <f t="shared" si="7"/>
        <v>0.69861111111111096</v>
      </c>
      <c r="X20" s="39"/>
      <c r="AA20" s="41"/>
      <c r="AB20" s="41">
        <v>5</v>
      </c>
    </row>
    <row r="21" spans="1:28" ht="33.75" customHeight="1" thickTop="1" x14ac:dyDescent="0.2">
      <c r="A21" s="76">
        <v>16</v>
      </c>
      <c r="B21" s="77" t="str">
        <f>IF(VLOOKUP(A21,[1]名簿!$B$2:$D$45,2,0)=0,"",VLOOKUP(A21,[1]名簿!$B$2:$D$45,2,0))</f>
        <v>伊万里中</v>
      </c>
      <c r="C21" s="77" t="str">
        <f>IF(VLOOKUP(A21,[1]名簿!$B$2:$D$45,3,0)=0,"",VLOOKUP(A21,[1]名簿!$B$2:$D$45,3,0))</f>
        <v>クラリネット３</v>
      </c>
      <c r="D21" s="78">
        <f>E21-TIME(0,15,0)</f>
        <v>0.43194444444444419</v>
      </c>
      <c r="E21" s="79">
        <f>G21-TIME(0,23,0)</f>
        <v>0.44236111111111087</v>
      </c>
      <c r="F21" s="80" t="s">
        <v>9</v>
      </c>
      <c r="G21" s="81">
        <f>I21-TIME(0,15,0)</f>
        <v>0.45833333333333309</v>
      </c>
      <c r="H21" s="82" t="s">
        <v>10</v>
      </c>
      <c r="I21" s="79">
        <f>G20</f>
        <v>0.46874999999999978</v>
      </c>
      <c r="J21" s="80" t="s">
        <v>9</v>
      </c>
      <c r="K21" s="83">
        <f>I21+TIME(0,5,0)</f>
        <v>0.47222222222222199</v>
      </c>
      <c r="L21" s="39"/>
      <c r="M21" s="31">
        <v>13</v>
      </c>
      <c r="N21" s="32" t="str">
        <f>IF(VLOOKUP(M21,[1]名簿!$B$47:$D$62,2,0)=0,"",VLOOKUP(M21,[1]名簿!$B$47:$D$62,2,0))</f>
        <v>鹿島高</v>
      </c>
      <c r="O21" s="32" t="str">
        <f>IF(VLOOKUP(M21,[1]名簿!$B$47:$D$62,3,0)=0,"",VLOOKUP(M21,[1]名簿!$B$47:$D$62,3,0))</f>
        <v>管打７</v>
      </c>
      <c r="P21" s="33">
        <f t="shared" si="5"/>
        <v>0.66249999999999987</v>
      </c>
      <c r="Q21" s="34">
        <f t="shared" si="8"/>
        <v>0.6729166666666665</v>
      </c>
      <c r="R21" s="35" t="s">
        <v>9</v>
      </c>
      <c r="S21" s="36">
        <f t="shared" si="6"/>
        <v>0.68888888888888877</v>
      </c>
      <c r="T21" s="37" t="s">
        <v>10</v>
      </c>
      <c r="U21" s="34">
        <f t="shared" si="9"/>
        <v>0.6993055555555554</v>
      </c>
      <c r="V21" s="35" t="s">
        <v>9</v>
      </c>
      <c r="W21" s="38">
        <f t="shared" si="7"/>
        <v>0.70277777777777761</v>
      </c>
      <c r="X21" s="39"/>
      <c r="AA21" s="41">
        <v>7</v>
      </c>
      <c r="AB21" s="41">
        <v>6</v>
      </c>
    </row>
    <row r="22" spans="1:28" ht="33.75" customHeight="1" x14ac:dyDescent="0.2">
      <c r="A22" s="31">
        <v>17</v>
      </c>
      <c r="B22" s="77" t="str">
        <f>IF(VLOOKUP(A22,[1]名簿!$B$2:$D$45,2,0)=0,"",VLOOKUP(A22,[1]名簿!$B$2:$D$45,2,0))</f>
        <v>多良中</v>
      </c>
      <c r="C22" s="77" t="str">
        <f>IF(VLOOKUP(A22,[1]名簿!$B$2:$D$45,3,0)=0,"",VLOOKUP(A22,[1]名簿!$B$2:$D$45,3,0))</f>
        <v>管打７</v>
      </c>
      <c r="D22" s="33">
        <f>E22-TIME(0,15,0)</f>
        <v>0.43611111111111084</v>
      </c>
      <c r="E22" s="34">
        <f>G22-TIME(0,23,0)</f>
        <v>0.44652777777777752</v>
      </c>
      <c r="F22" s="35" t="s">
        <v>9</v>
      </c>
      <c r="G22" s="36">
        <f>I22-TIME(0,15,0)</f>
        <v>0.46249999999999974</v>
      </c>
      <c r="H22" s="37" t="s">
        <v>13</v>
      </c>
      <c r="I22" s="34">
        <f>K21+TIME(0,1,0)</f>
        <v>0.47291666666666643</v>
      </c>
      <c r="J22" s="35" t="s">
        <v>9</v>
      </c>
      <c r="K22" s="38">
        <f>I22+TIME(0,5,0)</f>
        <v>0.47638888888888864</v>
      </c>
      <c r="L22" s="39"/>
      <c r="M22" s="31">
        <v>14</v>
      </c>
      <c r="N22" s="32" t="str">
        <f>IF(VLOOKUP(M22,[1]名簿!$B$47:$D$62,2,0)=0,"",VLOOKUP(M22,[1]名簿!$B$47:$D$62,2,0))</f>
        <v>龍谷高</v>
      </c>
      <c r="O22" s="32" t="str">
        <f>IF(VLOOKUP(M22,[1]名簿!$B$47:$D$62,3,0)=0,"",VLOOKUP(M22,[1]名簿!$B$47:$D$62,3,0))</f>
        <v>金管６</v>
      </c>
      <c r="P22" s="33">
        <f>Q22-TIME(0,15,0)</f>
        <v>0.66666666666666652</v>
      </c>
      <c r="Q22" s="34">
        <f>S22-TIME(0,23,0)</f>
        <v>0.67708333333333315</v>
      </c>
      <c r="R22" s="35" t="s">
        <v>9</v>
      </c>
      <c r="S22" s="36">
        <f>U22-TIME(0,15,0)</f>
        <v>0.69305555555555542</v>
      </c>
      <c r="T22" s="37" t="s">
        <v>13</v>
      </c>
      <c r="U22" s="34">
        <f>W21+TIME(0,1,0)</f>
        <v>0.70347222222222205</v>
      </c>
      <c r="V22" s="35" t="s">
        <v>9</v>
      </c>
      <c r="W22" s="38">
        <f>U22+TIME(0,5,0)</f>
        <v>0.70694444444444426</v>
      </c>
      <c r="X22" s="39"/>
      <c r="AA22" s="41">
        <v>8</v>
      </c>
      <c r="AB22" s="41">
        <v>5</v>
      </c>
    </row>
    <row r="23" spans="1:28" ht="33.75" customHeight="1" thickBot="1" x14ac:dyDescent="0.25">
      <c r="A23" s="31">
        <v>18</v>
      </c>
      <c r="B23" s="77" t="str">
        <f>IF(VLOOKUP(A23,[1]名簿!$B$2:$D$45,2,0)=0,"",VLOOKUP(A23,[1]名簿!$B$2:$D$45,2,0))</f>
        <v>附属中</v>
      </c>
      <c r="C23" s="77" t="str">
        <f>IF(VLOOKUP(A23,[1]名簿!$B$2:$D$45,3,0)=0,"",VLOOKUP(A23,[1]名簿!$B$2:$D$45,3,0))</f>
        <v>管打８</v>
      </c>
      <c r="D23" s="33">
        <f>E23-TIME(0,15,0)</f>
        <v>0.44027777777777749</v>
      </c>
      <c r="E23" s="34">
        <f t="shared" ref="E23:E33" si="10">G23-TIME(0,23,0)</f>
        <v>0.45069444444444418</v>
      </c>
      <c r="F23" s="35" t="s">
        <v>9</v>
      </c>
      <c r="G23" s="36">
        <f>I23-TIME(0,15,0)</f>
        <v>0.4666666666666664</v>
      </c>
      <c r="H23" s="37" t="s">
        <v>14</v>
      </c>
      <c r="I23" s="34">
        <f>K22+TIME(0,1,0)</f>
        <v>0.47708333333333308</v>
      </c>
      <c r="J23" s="35" t="s">
        <v>9</v>
      </c>
      <c r="K23" s="38">
        <f>I23+TIME(0,5,0)</f>
        <v>0.48055555555555529</v>
      </c>
      <c r="L23" s="39"/>
      <c r="M23" s="31">
        <v>15</v>
      </c>
      <c r="N23" s="32" t="str">
        <f>IF(VLOOKUP(M23,[1]名簿!$B$47:$D$62,2,0)=0,"",VLOOKUP(M23,[1]名簿!$B$47:$D$62,2,0))</f>
        <v>小城高</v>
      </c>
      <c r="O23" s="32" t="str">
        <f>IF(VLOOKUP(M23,[1]名簿!$B$47:$D$62,3,0)=0,"",VLOOKUP(M23,[1]名簿!$B$47:$D$62,3,0))</f>
        <v>フルート３</v>
      </c>
      <c r="P23" s="33">
        <f>Q23-TIME(0,15,0)</f>
        <v>0.67083333333333317</v>
      </c>
      <c r="Q23" s="34">
        <f>S23-TIME(0,23,0)</f>
        <v>0.6812499999999998</v>
      </c>
      <c r="R23" s="35" t="s">
        <v>9</v>
      </c>
      <c r="S23" s="36">
        <f>U23-TIME(0,15,0)</f>
        <v>0.69722222222222208</v>
      </c>
      <c r="T23" s="37" t="s">
        <v>14</v>
      </c>
      <c r="U23" s="34">
        <f>W22+TIME(0,1,0)</f>
        <v>0.70763888888888871</v>
      </c>
      <c r="V23" s="35" t="s">
        <v>9</v>
      </c>
      <c r="W23" s="38">
        <f>U23+TIME(0,5,0)</f>
        <v>0.71111111111111092</v>
      </c>
      <c r="X23" s="39"/>
      <c r="AA23" s="41">
        <v>3</v>
      </c>
      <c r="AB23" s="41">
        <v>6</v>
      </c>
    </row>
    <row r="24" spans="1:28" ht="33.75" customHeight="1" thickTop="1" thickBot="1" x14ac:dyDescent="0.25">
      <c r="A24" s="31">
        <v>19</v>
      </c>
      <c r="B24" s="77" t="str">
        <f>IF(VLOOKUP(A24,[1]名簿!$B$2:$D$45,2,0)=0,"",VLOOKUP(A24,[1]名簿!$B$2:$D$45,2,0))</f>
        <v>城西中</v>
      </c>
      <c r="C24" s="77" t="str">
        <f>IF(VLOOKUP(A24,[1]名簿!$B$2:$D$45,3,0)=0,"",VLOOKUP(A24,[1]名簿!$B$2:$D$45,3,0))</f>
        <v>木管４</v>
      </c>
      <c r="D24" s="33">
        <f t="shared" ref="D24:D33" si="11">E24-TIME(0,15,0)</f>
        <v>0.44444444444444414</v>
      </c>
      <c r="E24" s="34">
        <f t="shared" si="10"/>
        <v>0.45486111111111083</v>
      </c>
      <c r="F24" s="35" t="s">
        <v>9</v>
      </c>
      <c r="G24" s="36">
        <f t="shared" ref="G24:G33" si="12">I24-TIME(0,15,0)</f>
        <v>0.47083333333333305</v>
      </c>
      <c r="H24" s="37" t="s">
        <v>16</v>
      </c>
      <c r="I24" s="34">
        <f t="shared" ref="I24:I33" si="13">K23+TIME(0,1,0)</f>
        <v>0.48124999999999973</v>
      </c>
      <c r="J24" s="35" t="s">
        <v>9</v>
      </c>
      <c r="K24" s="38">
        <f t="shared" ref="K24:K33" si="14">I24+TIME(0,5,0)</f>
        <v>0.48472222222222194</v>
      </c>
      <c r="L24" s="39"/>
      <c r="M24" s="129" t="s">
        <v>18</v>
      </c>
      <c r="N24" s="130"/>
      <c r="O24" s="84">
        <v>21</v>
      </c>
      <c r="P24" s="84" t="s">
        <v>12</v>
      </c>
      <c r="Q24" s="85">
        <f>W23</f>
        <v>0.71111111111111092</v>
      </c>
      <c r="R24" s="86" t="s">
        <v>9</v>
      </c>
      <c r="S24" s="87">
        <f>Q24+TIME(0,O24,0)</f>
        <v>0.7256944444444442</v>
      </c>
      <c r="T24" s="130"/>
      <c r="U24" s="130"/>
      <c r="V24" s="84"/>
      <c r="W24" s="88"/>
      <c r="X24" s="66"/>
      <c r="AA24" s="41">
        <v>5</v>
      </c>
      <c r="AB24" s="41">
        <v>4</v>
      </c>
    </row>
    <row r="25" spans="1:28" ht="33.75" customHeight="1" thickTop="1" thickBot="1" x14ac:dyDescent="0.25">
      <c r="A25" s="31">
        <v>20</v>
      </c>
      <c r="B25" s="77" t="str">
        <f>IF(VLOOKUP(A25,[1]名簿!$B$2:$D$45,2,0)=0,"",VLOOKUP(A25,[1]名簿!$B$2:$D$45,2,0))</f>
        <v>武雄中</v>
      </c>
      <c r="C25" s="77" t="str">
        <f>IF(VLOOKUP(A25,[1]名簿!$B$2:$D$45,3,0)=0,"",VLOOKUP(A25,[1]名簿!$B$2:$D$45,3,0))</f>
        <v>サックス３</v>
      </c>
      <c r="D25" s="33">
        <f t="shared" si="11"/>
        <v>0.44861111111111079</v>
      </c>
      <c r="E25" s="34">
        <f t="shared" si="10"/>
        <v>0.45902777777777748</v>
      </c>
      <c r="F25" s="35" t="s">
        <v>9</v>
      </c>
      <c r="G25" s="36">
        <f t="shared" si="12"/>
        <v>0.4749999999999997</v>
      </c>
      <c r="H25" s="37" t="s">
        <v>10</v>
      </c>
      <c r="I25" s="34">
        <f t="shared" si="13"/>
        <v>0.48541666666666639</v>
      </c>
      <c r="J25" s="35" t="s">
        <v>9</v>
      </c>
      <c r="K25" s="38">
        <f t="shared" si="14"/>
        <v>0.4888888888888886</v>
      </c>
      <c r="L25" s="39"/>
      <c r="M25" s="89">
        <v>1</v>
      </c>
      <c r="N25" s="90" t="str">
        <f>IF(VLOOKUP(M25,[1]名簿!$B$64:$D$64,2,0)=0,"",VLOOKUP(M25,[1]名簿!$B$64:$D$64,2,0))</f>
        <v>佐賀大学</v>
      </c>
      <c r="O25" s="91" t="str">
        <f>IF(VLOOKUP(M25,[1]名簿!$B$64:$D$64,3,0)=0,"",VLOOKUP(M25,[1]名簿!$B$64:$D$64,3,0))</f>
        <v>管打６</v>
      </c>
      <c r="P25" s="92">
        <f>Q25-TIME(0,15,0)</f>
        <v>0.68888888888888866</v>
      </c>
      <c r="Q25" s="93">
        <f>S25-TIME(0,23,0)</f>
        <v>0.69930555555555529</v>
      </c>
      <c r="R25" s="86" t="s">
        <v>9</v>
      </c>
      <c r="S25" s="94">
        <f>U25-TIME(0,15,0)</f>
        <v>0.71527777777777757</v>
      </c>
      <c r="T25" s="95" t="s">
        <v>16</v>
      </c>
      <c r="U25" s="93">
        <f>S24</f>
        <v>0.7256944444444442</v>
      </c>
      <c r="V25" s="86" t="s">
        <v>9</v>
      </c>
      <c r="W25" s="96">
        <f>U25+TIME(0,5,0)</f>
        <v>0.72916666666666641</v>
      </c>
      <c r="X25" s="39"/>
      <c r="AA25" s="41">
        <v>8</v>
      </c>
      <c r="AB25" s="41">
        <v>8</v>
      </c>
    </row>
    <row r="26" spans="1:28" ht="33.75" customHeight="1" x14ac:dyDescent="0.2">
      <c r="A26" s="31">
        <v>21</v>
      </c>
      <c r="B26" s="77" t="str">
        <f>IF(VLOOKUP(A26,[1]名簿!$B$2:$D$45,2,0)=0,"",VLOOKUP(A26,[1]名簿!$B$2:$D$45,2,0))</f>
        <v>佐志中</v>
      </c>
      <c r="C26" s="77" t="str">
        <f>IF(VLOOKUP(A26,[1]名簿!$B$2:$D$45,3,0)=0,"",VLOOKUP(A26,[1]名簿!$B$2:$D$45,3,0))</f>
        <v>管楽６</v>
      </c>
      <c r="D26" s="33">
        <f t="shared" si="11"/>
        <v>0.45277777777777745</v>
      </c>
      <c r="E26" s="34">
        <f t="shared" si="10"/>
        <v>0.46319444444444413</v>
      </c>
      <c r="F26" s="35" t="s">
        <v>9</v>
      </c>
      <c r="G26" s="36">
        <f t="shared" si="12"/>
        <v>0.47916666666666635</v>
      </c>
      <c r="H26" s="37" t="s">
        <v>13</v>
      </c>
      <c r="I26" s="34">
        <f t="shared" si="13"/>
        <v>0.48958333333333304</v>
      </c>
      <c r="J26" s="35" t="s">
        <v>9</v>
      </c>
      <c r="K26" s="38">
        <f t="shared" si="14"/>
        <v>0.49305555555555525</v>
      </c>
      <c r="L26" s="39"/>
      <c r="M26" s="14">
        <v>1</v>
      </c>
      <c r="N26" s="15" t="str">
        <f>IF(VLOOKUP(M26,[1]名簿!$B$68:$D$77,2,0)=0,"",VLOOKUP(M26,[1]名簿!$B$68:$D$77,2,0))</f>
        <v>Blaze Symphonic Brass</v>
      </c>
      <c r="O26" s="15" t="str">
        <f>IF(VLOOKUP(M26,[1]名簿!$B$68:$D$77,3,0)=0,"",VLOOKUP(M26,[1]名簿!$B$68:$D$77,3,0))</f>
        <v>金管８</v>
      </c>
      <c r="P26" s="16">
        <f>Q26-TIME(0,15,0)</f>
        <v>0.69305555555555531</v>
      </c>
      <c r="Q26" s="17">
        <f>S26-TIME(0,23,0)</f>
        <v>0.70347222222222194</v>
      </c>
      <c r="R26" s="12" t="s">
        <v>9</v>
      </c>
      <c r="S26" s="18">
        <f>U26-TIME(0,15,0)</f>
        <v>0.71944444444444422</v>
      </c>
      <c r="T26" s="19" t="s">
        <v>10</v>
      </c>
      <c r="U26" s="17">
        <f>W25+TIME(0,1,0)</f>
        <v>0.72986111111111085</v>
      </c>
      <c r="V26" s="12" t="s">
        <v>9</v>
      </c>
      <c r="W26" s="20">
        <f>U26+TIME(0,5,0)</f>
        <v>0.73333333333333306</v>
      </c>
      <c r="X26" s="39"/>
      <c r="AA26" s="41">
        <v>5</v>
      </c>
      <c r="AB26" s="41"/>
    </row>
    <row r="27" spans="1:28" ht="33.75" customHeight="1" x14ac:dyDescent="0.2">
      <c r="A27" s="31">
        <v>22</v>
      </c>
      <c r="B27" s="77" t="str">
        <f>IF(VLOOKUP(A27,[1]名簿!$B$2:$D$45,2,0)=0,"",VLOOKUP(A27,[1]名簿!$B$2:$D$45,2,0))</f>
        <v>成章中</v>
      </c>
      <c r="C27" s="77" t="str">
        <f>IF(VLOOKUP(A27,[1]名簿!$B$2:$D$45,3,0)=0,"",VLOOKUP(A27,[1]名簿!$B$2:$D$45,3,0))</f>
        <v>管打７</v>
      </c>
      <c r="D27" s="33">
        <f t="shared" si="11"/>
        <v>0.4569444444444441</v>
      </c>
      <c r="E27" s="34">
        <f>G27-TIME(0,23,0)</f>
        <v>0.46736111111111078</v>
      </c>
      <c r="F27" s="35" t="s">
        <v>9</v>
      </c>
      <c r="G27" s="36">
        <f>I27-TIME(0,15,0)</f>
        <v>0.483333333333333</v>
      </c>
      <c r="H27" s="37" t="s">
        <v>14</v>
      </c>
      <c r="I27" s="34">
        <f t="shared" si="13"/>
        <v>0.49374999999999969</v>
      </c>
      <c r="J27" s="35" t="s">
        <v>9</v>
      </c>
      <c r="K27" s="38">
        <f t="shared" si="14"/>
        <v>0.4972222222222219</v>
      </c>
      <c r="L27" s="39"/>
      <c r="M27" s="31">
        <v>2</v>
      </c>
      <c r="N27" s="32" t="str">
        <f>IF(VLOOKUP(M27,[1]名簿!$B$68:$D$77,2,0)=0,"",VLOOKUP(M27,[1]名簿!$B$68:$D$77,2,0))</f>
        <v>さが吹奏楽団</v>
      </c>
      <c r="O27" s="32" t="str">
        <f>IF(VLOOKUP(M27,[1]名簿!$B$68:$D$77,3,0)=0,"",VLOOKUP(M27,[1]名簿!$B$68:$D$77,3,0))</f>
        <v>管弦４</v>
      </c>
      <c r="P27" s="33">
        <f>Q27-TIME(0,15,0)</f>
        <v>0.69722222222222197</v>
      </c>
      <c r="Q27" s="34">
        <f>S27-TIME(0,23,0)</f>
        <v>0.7076388888888886</v>
      </c>
      <c r="R27" s="35" t="s">
        <v>9</v>
      </c>
      <c r="S27" s="36">
        <f>U27-TIME(0,15,0)</f>
        <v>0.72361111111111087</v>
      </c>
      <c r="T27" s="37" t="s">
        <v>13</v>
      </c>
      <c r="U27" s="34">
        <f>W26+TIME(0,1,0)</f>
        <v>0.7340277777777775</v>
      </c>
      <c r="V27" s="35" t="s">
        <v>9</v>
      </c>
      <c r="W27" s="38">
        <f>U27+TIME(0,5,0)</f>
        <v>0.73749999999999971</v>
      </c>
      <c r="X27" s="39"/>
      <c r="AA27" s="41">
        <v>6</v>
      </c>
      <c r="AB27" s="41"/>
    </row>
    <row r="28" spans="1:28" ht="33.75" customHeight="1" thickBot="1" x14ac:dyDescent="0.25">
      <c r="A28" s="31">
        <v>23</v>
      </c>
      <c r="B28" s="77" t="str">
        <f>IF(VLOOKUP(A28,[1]名簿!$B$2:$D$45,2,0)=0,"",VLOOKUP(A28,[1]名簿!$B$2:$D$45,2,0))</f>
        <v>有明中</v>
      </c>
      <c r="C28" s="77" t="str">
        <f>IF(VLOOKUP(A28,[1]名簿!$B$2:$D$45,3,0)=0,"",VLOOKUP(A28,[1]名簿!$B$2:$D$45,3,0))</f>
        <v>管楽５</v>
      </c>
      <c r="D28" s="33">
        <f t="shared" si="11"/>
        <v>0.46111111111111075</v>
      </c>
      <c r="E28" s="97">
        <f t="shared" si="10"/>
        <v>0.47152777777777743</v>
      </c>
      <c r="F28" s="98" t="s">
        <v>9</v>
      </c>
      <c r="G28" s="99">
        <f t="shared" si="12"/>
        <v>0.48749999999999966</v>
      </c>
      <c r="H28" s="37" t="s">
        <v>16</v>
      </c>
      <c r="I28" s="34">
        <f t="shared" si="13"/>
        <v>0.49791666666666634</v>
      </c>
      <c r="J28" s="35" t="s">
        <v>9</v>
      </c>
      <c r="K28" s="38">
        <f t="shared" si="14"/>
        <v>0.50138888888888855</v>
      </c>
      <c r="L28" s="39"/>
      <c r="M28" s="31">
        <v>3</v>
      </c>
      <c r="N28" s="32" t="str">
        <f>IF(VLOOKUP(M28,[1]名簿!$B$68:$D$77,2,0)=0,"",VLOOKUP(M28,[1]名簿!$B$68:$D$77,2,0))</f>
        <v>佐賀市民吹奏楽団</v>
      </c>
      <c r="O28" s="32" t="str">
        <f>IF(VLOOKUP(M28,[1]名簿!$B$68:$D$77,3,0)=0,"",VLOOKUP(M28,[1]名簿!$B$68:$D$77,3,0))</f>
        <v>金管６</v>
      </c>
      <c r="P28" s="33">
        <f>Q28-TIME(0,15,0)</f>
        <v>0.70138888888888862</v>
      </c>
      <c r="Q28" s="34">
        <f>S28-TIME(0,23,0)</f>
        <v>0.71180555555555525</v>
      </c>
      <c r="R28" s="35" t="s">
        <v>9</v>
      </c>
      <c r="S28" s="36">
        <f>U28-TIME(0,15,0)</f>
        <v>0.72777777777777752</v>
      </c>
      <c r="T28" s="37" t="s">
        <v>14</v>
      </c>
      <c r="U28" s="34">
        <f>W27+TIME(0,1,0)</f>
        <v>0.73819444444444415</v>
      </c>
      <c r="V28" s="35" t="s">
        <v>9</v>
      </c>
      <c r="W28" s="38">
        <f>U28+TIME(0,5,0)</f>
        <v>0.74166666666666636</v>
      </c>
      <c r="X28" s="39"/>
      <c r="AA28" s="41">
        <v>6</v>
      </c>
      <c r="AB28" s="41">
        <v>8</v>
      </c>
    </row>
    <row r="29" spans="1:28" ht="33.75" customHeight="1" thickTop="1" thickBot="1" x14ac:dyDescent="0.25">
      <c r="A29" s="31">
        <v>24</v>
      </c>
      <c r="B29" s="77" t="str">
        <f>IF(VLOOKUP(A29,[1]名簿!$B$2:$D$45,2,0)=0,"",VLOOKUP(A29,[1]名簿!$B$2:$D$45,2,0))</f>
        <v>鍋島中</v>
      </c>
      <c r="C29" s="77" t="str">
        <f>IF(VLOOKUP(A29,[1]名簿!$B$2:$D$45,3,0)=0,"",VLOOKUP(A29,[1]名簿!$B$2:$D$45,3,0))</f>
        <v>管打８</v>
      </c>
      <c r="D29" s="33">
        <f t="shared" si="11"/>
        <v>0.4652777777777774</v>
      </c>
      <c r="E29" s="97">
        <f t="shared" si="10"/>
        <v>0.47569444444444409</v>
      </c>
      <c r="F29" s="98" t="s">
        <v>9</v>
      </c>
      <c r="G29" s="99">
        <f t="shared" si="12"/>
        <v>0.49166666666666631</v>
      </c>
      <c r="H29" s="37" t="s">
        <v>10</v>
      </c>
      <c r="I29" s="34">
        <f t="shared" si="13"/>
        <v>0.50208333333333299</v>
      </c>
      <c r="J29" s="35" t="s">
        <v>9</v>
      </c>
      <c r="K29" s="38">
        <f t="shared" si="14"/>
        <v>0.5055555555555552</v>
      </c>
      <c r="L29" s="39"/>
      <c r="M29" s="131" t="s">
        <v>19</v>
      </c>
      <c r="N29" s="132"/>
      <c r="O29" s="132"/>
      <c r="P29" s="132"/>
      <c r="Q29" s="85">
        <f>W28</f>
        <v>0.74166666666666636</v>
      </c>
      <c r="R29" s="86" t="s">
        <v>9</v>
      </c>
      <c r="S29" s="87">
        <f>Q29+TIME(0,U29,0)</f>
        <v>0.76041666666666641</v>
      </c>
      <c r="T29" s="84"/>
      <c r="U29" s="84">
        <v>27</v>
      </c>
      <c r="V29" s="100" t="s">
        <v>12</v>
      </c>
      <c r="W29" s="88"/>
      <c r="X29" s="39"/>
      <c r="AA29" s="41">
        <v>5</v>
      </c>
      <c r="AB29" s="41">
        <v>8</v>
      </c>
    </row>
    <row r="30" spans="1:28" ht="33.75" customHeight="1" thickBot="1" x14ac:dyDescent="0.25">
      <c r="A30" s="31">
        <v>25</v>
      </c>
      <c r="B30" s="77" t="str">
        <f>IF(VLOOKUP(A30,[1]名簿!$B$2:$D$45,2,0)=0,"",VLOOKUP(A30,[1]名簿!$B$2:$D$45,2,0))</f>
        <v>小城中</v>
      </c>
      <c r="C30" s="77" t="str">
        <f>IF(VLOOKUP(A30,[1]名簿!$B$2:$D$45,3,0)=0,"",VLOOKUP(A30,[1]名簿!$B$2:$D$45,3,0))</f>
        <v>サックス４</v>
      </c>
      <c r="D30" s="33">
        <f t="shared" si="11"/>
        <v>0.46944444444444405</v>
      </c>
      <c r="E30" s="97">
        <f t="shared" si="10"/>
        <v>0.47986111111111074</v>
      </c>
      <c r="F30" s="98" t="s">
        <v>9</v>
      </c>
      <c r="G30" s="99">
        <f t="shared" si="12"/>
        <v>0.49583333333333296</v>
      </c>
      <c r="H30" s="37" t="s">
        <v>13</v>
      </c>
      <c r="I30" s="34">
        <f t="shared" si="13"/>
        <v>0.50624999999999964</v>
      </c>
      <c r="J30" s="35" t="s">
        <v>9</v>
      </c>
      <c r="K30" s="38">
        <f t="shared" si="14"/>
        <v>0.50972222222222185</v>
      </c>
      <c r="L30" s="39"/>
      <c r="M30" s="133" t="s">
        <v>20</v>
      </c>
      <c r="N30" s="134"/>
      <c r="O30" s="134"/>
      <c r="P30" s="134"/>
      <c r="Q30" s="101">
        <f>S29</f>
        <v>0.76041666666666641</v>
      </c>
      <c r="R30" s="102" t="s">
        <v>9</v>
      </c>
      <c r="S30" s="103">
        <f>Q30+TIME(0,U30,0)</f>
        <v>0.76736111111111083</v>
      </c>
      <c r="T30" s="102"/>
      <c r="U30" s="104">
        <v>10</v>
      </c>
      <c r="V30" s="105" t="s">
        <v>12</v>
      </c>
      <c r="W30" s="106"/>
      <c r="X30" s="39"/>
      <c r="AA30" s="41">
        <v>6</v>
      </c>
      <c r="AB30" s="41">
        <v>5</v>
      </c>
    </row>
    <row r="31" spans="1:28" ht="33.75" customHeight="1" x14ac:dyDescent="0.2">
      <c r="A31" s="31">
        <v>26</v>
      </c>
      <c r="B31" s="77" t="str">
        <f>IF(VLOOKUP(A31,[1]名簿!$B$2:$D$45,2,0)=0,"",VLOOKUP(A31,[1]名簿!$B$2:$D$45,2,0))</f>
        <v>昭栄中</v>
      </c>
      <c r="C31" s="77" t="str">
        <f>IF(VLOOKUP(A31,[1]名簿!$B$2:$D$45,3,0)=0,"",VLOOKUP(A31,[1]名簿!$B$2:$D$45,3,0))</f>
        <v>管打８</v>
      </c>
      <c r="D31" s="33">
        <f t="shared" si="11"/>
        <v>0.47361111111111071</v>
      </c>
      <c r="E31" s="97">
        <f t="shared" si="10"/>
        <v>0.48402777777777739</v>
      </c>
      <c r="F31" s="98" t="s">
        <v>9</v>
      </c>
      <c r="G31" s="99">
        <f t="shared" si="12"/>
        <v>0.49999999999999961</v>
      </c>
      <c r="H31" s="37" t="s">
        <v>14</v>
      </c>
      <c r="I31" s="34">
        <f t="shared" si="13"/>
        <v>0.5104166666666663</v>
      </c>
      <c r="J31" s="35" t="s">
        <v>9</v>
      </c>
      <c r="K31" s="38">
        <f t="shared" si="14"/>
        <v>0.51388888888888851</v>
      </c>
      <c r="L31" s="39"/>
      <c r="M31" s="135" t="s">
        <v>21</v>
      </c>
      <c r="N31" s="135"/>
      <c r="O31" s="135" t="s">
        <v>22</v>
      </c>
      <c r="P31" s="135"/>
      <c r="Q31" s="136" t="s">
        <v>23</v>
      </c>
      <c r="R31" s="136"/>
      <c r="S31" s="136"/>
      <c r="T31" s="136"/>
      <c r="U31" s="107"/>
      <c r="V31" s="107"/>
      <c r="W31" s="107"/>
      <c r="X31" s="39"/>
      <c r="AA31" s="41">
        <v>8</v>
      </c>
      <c r="AB31" s="41">
        <v>5</v>
      </c>
    </row>
    <row r="32" spans="1:28" ht="33.75" customHeight="1" x14ac:dyDescent="0.2">
      <c r="A32" s="31">
        <v>27</v>
      </c>
      <c r="B32" s="77" t="str">
        <f>IF(VLOOKUP(A32,[1]名簿!$B$2:$D$45,2,0)=0,"",VLOOKUP(A32,[1]名簿!$B$2:$D$45,2,0))</f>
        <v>嬉野中</v>
      </c>
      <c r="C32" s="77" t="str">
        <f>IF(VLOOKUP(A32,[1]名簿!$B$2:$D$45,3,0)=0,"",VLOOKUP(A32,[1]名簿!$B$2:$D$45,3,0))</f>
        <v>管楽６</v>
      </c>
      <c r="D32" s="33">
        <f t="shared" si="11"/>
        <v>0.47777777777777741</v>
      </c>
      <c r="E32" s="97">
        <f t="shared" si="10"/>
        <v>0.4881944444444441</v>
      </c>
      <c r="F32" s="98" t="s">
        <v>9</v>
      </c>
      <c r="G32" s="99">
        <f t="shared" si="12"/>
        <v>0.50416666666666632</v>
      </c>
      <c r="H32" s="37" t="s">
        <v>16</v>
      </c>
      <c r="I32" s="34">
        <f t="shared" si="13"/>
        <v>0.51458333333333295</v>
      </c>
      <c r="J32" s="35" t="s">
        <v>9</v>
      </c>
      <c r="K32" s="38">
        <f t="shared" si="14"/>
        <v>0.51805555555555516</v>
      </c>
      <c r="L32" s="39"/>
      <c r="M32" s="126" t="s">
        <v>24</v>
      </c>
      <c r="N32" s="126"/>
      <c r="O32" s="28"/>
      <c r="P32" s="28"/>
      <c r="Q32" s="28"/>
      <c r="R32" s="28"/>
      <c r="S32" s="28"/>
      <c r="T32" s="28"/>
      <c r="U32" s="28"/>
      <c r="V32" s="28"/>
      <c r="W32" s="28"/>
      <c r="X32" s="39"/>
      <c r="AA32" s="41">
        <v>4</v>
      </c>
      <c r="AB32" s="41">
        <v>5</v>
      </c>
    </row>
    <row r="33" spans="1:28" ht="33.75" customHeight="1" x14ac:dyDescent="0.2">
      <c r="A33" s="31">
        <v>28</v>
      </c>
      <c r="B33" s="77" t="str">
        <f>IF(VLOOKUP(A33,[1]名簿!$B$2:$D$45,2,0)=0,"",VLOOKUP(A33,[1]名簿!$B$2:$D$45,2,0))</f>
        <v>諸富中</v>
      </c>
      <c r="C33" s="77" t="str">
        <f>IF(VLOOKUP(A33,[1]名簿!$B$2:$D$45,3,0)=0,"",VLOOKUP(A33,[1]名簿!$B$2:$D$45,3,0))</f>
        <v>管打８</v>
      </c>
      <c r="D33" s="33">
        <f t="shared" si="11"/>
        <v>0.48194444444444406</v>
      </c>
      <c r="E33" s="97">
        <f t="shared" si="10"/>
        <v>0.49236111111111075</v>
      </c>
      <c r="F33" s="98" t="s">
        <v>9</v>
      </c>
      <c r="G33" s="99">
        <f t="shared" si="12"/>
        <v>0.50833333333333297</v>
      </c>
      <c r="H33" s="37" t="s">
        <v>10</v>
      </c>
      <c r="I33" s="34">
        <f t="shared" si="13"/>
        <v>0.5187499999999996</v>
      </c>
      <c r="J33" s="35" t="s">
        <v>9</v>
      </c>
      <c r="K33" s="38">
        <f t="shared" si="14"/>
        <v>0.52222222222222181</v>
      </c>
      <c r="L33" s="39"/>
      <c r="M33" s="108"/>
      <c r="N33" s="108"/>
      <c r="O33" s="28"/>
      <c r="P33" s="28"/>
      <c r="Q33" s="28"/>
      <c r="R33" s="28"/>
      <c r="S33" s="28"/>
      <c r="T33" s="28"/>
      <c r="U33" s="28"/>
      <c r="V33" s="28"/>
      <c r="W33" s="28"/>
      <c r="X33" s="39"/>
      <c r="AA33" s="41">
        <v>8</v>
      </c>
      <c r="AB33" s="41">
        <v>6</v>
      </c>
    </row>
    <row r="34" spans="1:28" ht="33.75" customHeight="1" x14ac:dyDescent="0.2">
      <c r="A34" s="31">
        <v>29</v>
      </c>
      <c r="B34" s="77" t="str">
        <f>IF(VLOOKUP(A34,[1]名簿!$B$2:$D$45,2,0)=0,"",VLOOKUP(A34,[1]名簿!$B$2:$D$45,2,0))</f>
        <v>鹿島東部中</v>
      </c>
      <c r="C34" s="77" t="str">
        <f>IF(VLOOKUP(A34,[1]名簿!$B$2:$D$45,3,0)=0,"",VLOOKUP(A34,[1]名簿!$B$2:$D$45,3,0))</f>
        <v>管楽４</v>
      </c>
      <c r="D34" s="33">
        <f>E34-TIME(0,15,0)</f>
        <v>0.48611111111111072</v>
      </c>
      <c r="E34" s="97">
        <f>G34-TIME(0,23,0)</f>
        <v>0.4965277777777774</v>
      </c>
      <c r="F34" s="98" t="s">
        <v>9</v>
      </c>
      <c r="G34" s="99">
        <f>I34-TIME(0,15,0)</f>
        <v>0.51249999999999962</v>
      </c>
      <c r="H34" s="37" t="s">
        <v>13</v>
      </c>
      <c r="I34" s="34">
        <f>K33+TIME(0,1,0)</f>
        <v>0.52291666666666625</v>
      </c>
      <c r="J34" s="35" t="s">
        <v>9</v>
      </c>
      <c r="K34" s="38">
        <f>I34+TIME(0,5,0)</f>
        <v>0.52638888888888846</v>
      </c>
      <c r="L34" s="3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39"/>
      <c r="AA34" s="41">
        <v>8</v>
      </c>
    </row>
    <row r="35" spans="1:28" ht="33.75" customHeight="1" thickBot="1" x14ac:dyDescent="0.25">
      <c r="A35" s="31">
        <v>30</v>
      </c>
      <c r="B35" s="77" t="str">
        <f>IF(VLOOKUP(A35,[1]名簿!$B$2:$D$45,2,0)=0,"",VLOOKUP(A35,[1]名簿!$B$2:$D$45,2,0))</f>
        <v>城北中</v>
      </c>
      <c r="C35" s="77" t="str">
        <f>IF(VLOOKUP(A35,[1]名簿!$B$2:$D$45,3,0)=0,"",VLOOKUP(A35,[1]名簿!$B$2:$D$45,3,0))</f>
        <v>管打８</v>
      </c>
      <c r="D35" s="33">
        <f>E35-TIME(0,15,0)</f>
        <v>0.49027777777777731</v>
      </c>
      <c r="E35" s="97">
        <f>G35-TIME(0,23,0)</f>
        <v>0.500694444444444</v>
      </c>
      <c r="F35" s="98" t="s">
        <v>9</v>
      </c>
      <c r="G35" s="99">
        <f>I35-TIME(0,15,0)</f>
        <v>0.51666666666666627</v>
      </c>
      <c r="H35" s="37" t="s">
        <v>14</v>
      </c>
      <c r="I35" s="34">
        <f>K34+TIME(0,1,0)</f>
        <v>0.5270833333333329</v>
      </c>
      <c r="J35" s="35" t="s">
        <v>9</v>
      </c>
      <c r="K35" s="38">
        <f>I35+TIME(0,5,0)</f>
        <v>0.53055555555555511</v>
      </c>
      <c r="L35" s="3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66"/>
      <c r="AA35" s="41">
        <v>4</v>
      </c>
    </row>
    <row r="36" spans="1:28" ht="33.75" customHeight="1" thickTop="1" thickBot="1" x14ac:dyDescent="0.25">
      <c r="A36" s="127" t="s">
        <v>25</v>
      </c>
      <c r="B36" s="128"/>
      <c r="C36" s="128"/>
      <c r="D36" s="68"/>
      <c r="E36" s="110">
        <f>K35</f>
        <v>0.53055555555555511</v>
      </c>
      <c r="F36" s="111" t="s">
        <v>9</v>
      </c>
      <c r="G36" s="112">
        <f>E36+TIME(0,I36,0)</f>
        <v>0.56249999999999956</v>
      </c>
      <c r="H36" s="68"/>
      <c r="I36" s="68">
        <v>46</v>
      </c>
      <c r="J36" s="113" t="s">
        <v>12</v>
      </c>
      <c r="K36" s="72"/>
      <c r="L36" s="3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66"/>
      <c r="AA36" s="41"/>
    </row>
    <row r="37" spans="1:28" ht="33.75" customHeight="1" thickTop="1" x14ac:dyDescent="0.2">
      <c r="A37" s="31">
        <v>31</v>
      </c>
      <c r="B37" s="77" t="str">
        <f>IF(VLOOKUP(A37,[1]名簿!$B$2:$D$45,2,0)=0,"",VLOOKUP(A37,[1]名簿!$B$2:$D$45,2,0))</f>
        <v>芙蓉中</v>
      </c>
      <c r="C37" s="77" t="str">
        <f>IF(VLOOKUP(A37,[1]名簿!$B$2:$D$45,3,0)=0,"",VLOOKUP(A37,[1]名簿!$B$2:$D$45,3,0))</f>
        <v>管打６</v>
      </c>
      <c r="D37" s="33">
        <f t="shared" ref="D37:D47" si="15">E37-TIME(0,15,0)</f>
        <v>0.52569444444444402</v>
      </c>
      <c r="E37" s="97">
        <f>G37-TIME(0,23,0)</f>
        <v>0.53611111111111065</v>
      </c>
      <c r="F37" s="98" t="s">
        <v>9</v>
      </c>
      <c r="G37" s="99">
        <f t="shared" ref="G37:G47" si="16">I37-TIME(0,15,0)</f>
        <v>0.55208333333333293</v>
      </c>
      <c r="H37" s="37" t="s">
        <v>16</v>
      </c>
      <c r="I37" s="34">
        <f>G36</f>
        <v>0.56249999999999956</v>
      </c>
      <c r="J37" s="35" t="s">
        <v>9</v>
      </c>
      <c r="K37" s="38">
        <f t="shared" ref="K37:K47" si="17">I37+TIME(0,5,0)</f>
        <v>0.56597222222222177</v>
      </c>
      <c r="L37" s="3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3"/>
      <c r="AA37" s="41">
        <v>8</v>
      </c>
    </row>
    <row r="38" spans="1:28" ht="33.75" customHeight="1" x14ac:dyDescent="0.2">
      <c r="A38" s="76">
        <v>32</v>
      </c>
      <c r="B38" s="77" t="str">
        <f>IF(VLOOKUP(A38,[1]名簿!$B$2:$D$45,2,0)=0,"",VLOOKUP(A38,[1]名簿!$B$2:$D$45,2,0))</f>
        <v>川副中</v>
      </c>
      <c r="C38" s="77" t="str">
        <f>IF(VLOOKUP(A38,[1]名簿!$B$2:$D$45,3,0)=0,"",VLOOKUP(A38,[1]名簿!$B$2:$D$45,3,0))</f>
        <v>打楽器３</v>
      </c>
      <c r="D38" s="78">
        <f t="shared" si="15"/>
        <v>0.52986111111111067</v>
      </c>
      <c r="E38" s="114">
        <f t="shared" ref="E38:E43" si="18">G38-TIME(0,23,0)</f>
        <v>0.5402777777777773</v>
      </c>
      <c r="F38" s="115" t="s">
        <v>9</v>
      </c>
      <c r="G38" s="116">
        <f t="shared" si="16"/>
        <v>0.55624999999999958</v>
      </c>
      <c r="H38" s="82"/>
      <c r="I38" s="34">
        <f t="shared" ref="I38:I47" si="19">K37+TIME(0,1,0)</f>
        <v>0.56666666666666621</v>
      </c>
      <c r="J38" s="80" t="s">
        <v>9</v>
      </c>
      <c r="K38" s="83">
        <f t="shared" si="17"/>
        <v>0.57013888888888842</v>
      </c>
      <c r="L38" s="3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41">
        <v>5</v>
      </c>
    </row>
    <row r="39" spans="1:28" ht="33.75" customHeight="1" x14ac:dyDescent="0.2">
      <c r="A39" s="31">
        <v>33</v>
      </c>
      <c r="B39" s="77" t="str">
        <f>IF(VLOOKUP(A39,[1]名簿!$B$2:$D$45,2,0)=0,"",VLOOKUP(A39,[1]名簿!$B$2:$D$45,2,0))</f>
        <v>鏡中</v>
      </c>
      <c r="C39" s="77" t="str">
        <f>IF(VLOOKUP(A39,[1]名簿!$B$2:$D$45,3,0)=0,"",VLOOKUP(A39,[1]名簿!$B$2:$D$45,3,0))</f>
        <v>管打８</v>
      </c>
      <c r="D39" s="33">
        <f t="shared" si="15"/>
        <v>0.53402777777777732</v>
      </c>
      <c r="E39" s="97">
        <f t="shared" si="18"/>
        <v>0.54444444444444395</v>
      </c>
      <c r="F39" s="98" t="s">
        <v>9</v>
      </c>
      <c r="G39" s="99">
        <f t="shared" si="16"/>
        <v>0.56041666666666623</v>
      </c>
      <c r="H39" s="37" t="s">
        <v>10</v>
      </c>
      <c r="I39" s="34">
        <f t="shared" si="19"/>
        <v>0.57083333333333286</v>
      </c>
      <c r="J39" s="35" t="s">
        <v>9</v>
      </c>
      <c r="K39" s="38">
        <f t="shared" si="17"/>
        <v>0.57430555555555507</v>
      </c>
      <c r="L39" s="39"/>
      <c r="X39" s="39"/>
      <c r="AA39" s="41">
        <v>8</v>
      </c>
    </row>
    <row r="40" spans="1:28" ht="33.75" customHeight="1" x14ac:dyDescent="0.2">
      <c r="A40" s="76">
        <v>34</v>
      </c>
      <c r="B40" s="77" t="str">
        <f>IF(VLOOKUP(A40,[1]名簿!$B$2:$D$45,2,0)=0,"",VLOOKUP(A40,[1]名簿!$B$2:$D$45,2,0))</f>
        <v>武雄青陵中</v>
      </c>
      <c r="C40" s="77" t="str">
        <f>IF(VLOOKUP(A40,[1]名簿!$B$2:$D$45,3,0)=0,"",VLOOKUP(A40,[1]名簿!$B$2:$D$45,3,0))</f>
        <v>サックス４</v>
      </c>
      <c r="D40" s="33">
        <f t="shared" si="15"/>
        <v>0.53819444444444398</v>
      </c>
      <c r="E40" s="97">
        <f t="shared" si="18"/>
        <v>0.54861111111111061</v>
      </c>
      <c r="F40" s="98" t="s">
        <v>9</v>
      </c>
      <c r="G40" s="99">
        <f t="shared" si="16"/>
        <v>0.56458333333333288</v>
      </c>
      <c r="H40" s="37" t="s">
        <v>13</v>
      </c>
      <c r="I40" s="34">
        <f t="shared" si="19"/>
        <v>0.57499999999999951</v>
      </c>
      <c r="J40" s="35" t="s">
        <v>9</v>
      </c>
      <c r="K40" s="38">
        <f t="shared" si="17"/>
        <v>0.57847222222222172</v>
      </c>
      <c r="L40" s="39"/>
      <c r="X40" s="3"/>
      <c r="AA40" s="41">
        <v>6</v>
      </c>
    </row>
    <row r="41" spans="1:28" ht="33.75" customHeight="1" x14ac:dyDescent="0.2">
      <c r="A41" s="31">
        <v>35</v>
      </c>
      <c r="B41" s="77" t="str">
        <f>IF(VLOOKUP(A41,[1]名簿!$B$2:$D$45,2,0)=0,"",VLOOKUP(A41,[1]名簿!$B$2:$D$45,2,0))</f>
        <v>早稲田佐賀中</v>
      </c>
      <c r="C41" s="77" t="str">
        <f>IF(VLOOKUP(A41,[1]名簿!$B$2:$D$45,3,0)=0,"",VLOOKUP(A41,[1]名簿!$B$2:$D$45,3,0))</f>
        <v>管打７</v>
      </c>
      <c r="D41" s="33">
        <f t="shared" si="15"/>
        <v>0.54236111111111063</v>
      </c>
      <c r="E41" s="97">
        <f t="shared" si="18"/>
        <v>0.55277777777777726</v>
      </c>
      <c r="F41" s="98" t="s">
        <v>9</v>
      </c>
      <c r="G41" s="99">
        <f t="shared" si="16"/>
        <v>0.56874999999999953</v>
      </c>
      <c r="H41" s="37" t="s">
        <v>14</v>
      </c>
      <c r="I41" s="34">
        <f t="shared" si="19"/>
        <v>0.57916666666666616</v>
      </c>
      <c r="J41" s="35" t="s">
        <v>9</v>
      </c>
      <c r="K41" s="38">
        <f t="shared" si="17"/>
        <v>0.58263888888888837</v>
      </c>
      <c r="L41" s="39"/>
      <c r="X41" s="3"/>
      <c r="AA41" s="41">
        <v>8</v>
      </c>
    </row>
    <row r="42" spans="1:28" ht="33.75" customHeight="1" x14ac:dyDescent="0.2">
      <c r="A42" s="76">
        <v>36</v>
      </c>
      <c r="B42" s="77" t="str">
        <f>IF(VLOOKUP(A42,[1]名簿!$B$2:$D$45,2,0)=0,"",VLOOKUP(A42,[1]名簿!$B$2:$D$45,2,0))</f>
        <v>鹿島西部中</v>
      </c>
      <c r="C42" s="77" t="str">
        <f>IF(VLOOKUP(A42,[1]名簿!$B$2:$D$45,3,0)=0,"",VLOOKUP(A42,[1]名簿!$B$2:$D$45,3,0))</f>
        <v>管打７</v>
      </c>
      <c r="D42" s="33">
        <f t="shared" si="15"/>
        <v>0.54652777777777728</v>
      </c>
      <c r="E42" s="97">
        <f t="shared" si="18"/>
        <v>0.55694444444444391</v>
      </c>
      <c r="F42" s="98" t="s">
        <v>9</v>
      </c>
      <c r="G42" s="99">
        <f t="shared" si="16"/>
        <v>0.57291666666666619</v>
      </c>
      <c r="H42" s="37" t="s">
        <v>16</v>
      </c>
      <c r="I42" s="34">
        <f t="shared" si="19"/>
        <v>0.58333333333333282</v>
      </c>
      <c r="J42" s="35" t="s">
        <v>9</v>
      </c>
      <c r="K42" s="38">
        <f t="shared" si="17"/>
        <v>0.58680555555555503</v>
      </c>
      <c r="L42" s="39"/>
      <c r="X42" s="3"/>
      <c r="AA42" s="41">
        <v>5</v>
      </c>
    </row>
    <row r="43" spans="1:28" ht="34.5" customHeight="1" x14ac:dyDescent="0.2">
      <c r="A43" s="31">
        <v>37</v>
      </c>
      <c r="B43" s="77" t="str">
        <f>IF(VLOOKUP(A43,[1]名簿!$B$2:$D$45,2,0)=0,"",VLOOKUP(A43,[1]名簿!$B$2:$D$45,2,0))</f>
        <v>弘学館中</v>
      </c>
      <c r="C43" s="77" t="str">
        <f>IF(VLOOKUP(A43,[1]名簿!$B$2:$D$45,3,0)=0,"",VLOOKUP(A43,[1]名簿!$B$2:$D$45,3,0))</f>
        <v>管打８</v>
      </c>
      <c r="D43" s="33">
        <f t="shared" si="15"/>
        <v>0.55069444444444393</v>
      </c>
      <c r="E43" s="97">
        <f t="shared" si="18"/>
        <v>0.56111111111111056</v>
      </c>
      <c r="F43" s="98" t="s">
        <v>9</v>
      </c>
      <c r="G43" s="99">
        <f t="shared" si="16"/>
        <v>0.57708333333333284</v>
      </c>
      <c r="H43" s="37" t="s">
        <v>10</v>
      </c>
      <c r="I43" s="34">
        <f t="shared" si="19"/>
        <v>0.58749999999999947</v>
      </c>
      <c r="J43" s="35" t="s">
        <v>9</v>
      </c>
      <c r="K43" s="38">
        <f t="shared" si="17"/>
        <v>0.59097222222222168</v>
      </c>
      <c r="L43" s="39"/>
      <c r="X43" s="3"/>
      <c r="AA43" s="41">
        <v>4</v>
      </c>
    </row>
    <row r="44" spans="1:28" ht="34.5" customHeight="1" x14ac:dyDescent="0.2">
      <c r="A44" s="31">
        <v>38</v>
      </c>
      <c r="B44" s="77" t="str">
        <f>IF(VLOOKUP(A44,[1]名簿!$B$2:$D$45,2,0)=0,"",VLOOKUP(A44,[1]名簿!$B$2:$D$45,2,0))</f>
        <v>東脊振中</v>
      </c>
      <c r="C44" s="77" t="str">
        <f>IF(VLOOKUP(A44,[1]名簿!$B$2:$D$45,3,0)=0,"",VLOOKUP(A44,[1]名簿!$B$2:$D$45,3,0))</f>
        <v>打楽器６</v>
      </c>
      <c r="D44" s="33">
        <f t="shared" si="15"/>
        <v>0.55486111111111058</v>
      </c>
      <c r="E44" s="73">
        <f>G44-TIME(0,23,0)</f>
        <v>0.56527777777777721</v>
      </c>
      <c r="F44" s="74" t="s">
        <v>9</v>
      </c>
      <c r="G44" s="75">
        <f t="shared" si="16"/>
        <v>0.58124999999999949</v>
      </c>
      <c r="H44" s="37"/>
      <c r="I44" s="34">
        <f t="shared" si="19"/>
        <v>0.59166666666666612</v>
      </c>
      <c r="J44" s="35" t="s">
        <v>9</v>
      </c>
      <c r="K44" s="38">
        <f t="shared" si="17"/>
        <v>0.59513888888888833</v>
      </c>
      <c r="L44" s="39"/>
      <c r="X44" s="3"/>
      <c r="AA44" s="41">
        <v>8</v>
      </c>
    </row>
    <row r="45" spans="1:28" ht="34.5" customHeight="1" x14ac:dyDescent="0.2">
      <c r="A45" s="31">
        <v>39</v>
      </c>
      <c r="B45" s="77" t="str">
        <f>IF(VLOOKUP(A45,[1]名簿!$B$2:$D$45,2,0)=0,"",VLOOKUP(A45,[1]名簿!$B$2:$D$45,2,0))</f>
        <v>大和中</v>
      </c>
      <c r="C45" s="77" t="str">
        <f>IF(VLOOKUP(A45,[1]名簿!$B$2:$D$45,3,0)=0,"",VLOOKUP(A45,[1]名簿!$B$2:$D$45,3,0))</f>
        <v>管打７</v>
      </c>
      <c r="D45" s="33">
        <f t="shared" si="15"/>
        <v>0.55902777777777724</v>
      </c>
      <c r="E45" s="97">
        <f>G45-TIME(0,23,0)</f>
        <v>0.56944444444444386</v>
      </c>
      <c r="F45" s="98" t="s">
        <v>9</v>
      </c>
      <c r="G45" s="99">
        <f t="shared" si="16"/>
        <v>0.58541666666666614</v>
      </c>
      <c r="H45" s="37" t="s">
        <v>13</v>
      </c>
      <c r="I45" s="34">
        <f t="shared" si="19"/>
        <v>0.59583333333333277</v>
      </c>
      <c r="J45" s="35" t="s">
        <v>9</v>
      </c>
      <c r="K45" s="38">
        <f t="shared" si="17"/>
        <v>0.59930555555555498</v>
      </c>
      <c r="L45" s="39"/>
      <c r="X45" s="3"/>
      <c r="AA45" s="41">
        <v>8</v>
      </c>
    </row>
    <row r="46" spans="1:28" ht="34.5" customHeight="1" x14ac:dyDescent="0.2">
      <c r="A46" s="31">
        <v>40</v>
      </c>
      <c r="B46" s="77" t="str">
        <f>IF(VLOOKUP(A46,[1]名簿!$B$2:$D$45,2,0)=0,"",VLOOKUP(A46,[1]名簿!$B$2:$D$45,2,0))</f>
        <v>西唐津中</v>
      </c>
      <c r="C46" s="77" t="str">
        <f>IF(VLOOKUP(A46,[1]名簿!$B$2:$D$45,3,0)=0,"",VLOOKUP(A46,[1]名簿!$B$2:$D$45,3,0))</f>
        <v>管打７</v>
      </c>
      <c r="D46" s="33">
        <f t="shared" si="15"/>
        <v>0.56319444444444389</v>
      </c>
      <c r="E46" s="97">
        <f>G46-TIME(0,23,0)</f>
        <v>0.57361111111111052</v>
      </c>
      <c r="F46" s="98" t="s">
        <v>9</v>
      </c>
      <c r="G46" s="99">
        <f t="shared" si="16"/>
        <v>0.58958333333333279</v>
      </c>
      <c r="H46" s="37" t="s">
        <v>14</v>
      </c>
      <c r="I46" s="34">
        <f t="shared" si="19"/>
        <v>0.59999999999999942</v>
      </c>
      <c r="J46" s="35" t="s">
        <v>9</v>
      </c>
      <c r="K46" s="38">
        <f t="shared" si="17"/>
        <v>0.60347222222222163</v>
      </c>
      <c r="L46" s="39"/>
      <c r="X46" s="3"/>
      <c r="AA46" s="41"/>
    </row>
    <row r="47" spans="1:28" ht="34.5" customHeight="1" thickBot="1" x14ac:dyDescent="0.25">
      <c r="A47" s="31">
        <v>41</v>
      </c>
      <c r="B47" s="77" t="str">
        <f>IF(VLOOKUP(A47,[1]名簿!$B$2:$D$45,2,0)=0,"",VLOOKUP(A47,[1]名簿!$B$2:$D$45,2,0))</f>
        <v>西有田中</v>
      </c>
      <c r="C47" s="77" t="str">
        <f>IF(VLOOKUP(A47,[1]名簿!$B$2:$D$45,3,0)=0,"",VLOOKUP(A47,[1]名簿!$B$2:$D$45,3,0))</f>
        <v>管楽８</v>
      </c>
      <c r="D47" s="33">
        <f t="shared" si="15"/>
        <v>0.56736111111111054</v>
      </c>
      <c r="E47" s="97">
        <f>G47-TIME(0,23,0)</f>
        <v>0.57777777777777717</v>
      </c>
      <c r="F47" s="98" t="s">
        <v>9</v>
      </c>
      <c r="G47" s="99">
        <f t="shared" si="16"/>
        <v>0.59374999999999944</v>
      </c>
      <c r="H47" s="37" t="s">
        <v>16</v>
      </c>
      <c r="I47" s="34">
        <f t="shared" si="19"/>
        <v>0.60416666666666607</v>
      </c>
      <c r="J47" s="35" t="s">
        <v>9</v>
      </c>
      <c r="K47" s="38">
        <f t="shared" si="17"/>
        <v>0.60763888888888828</v>
      </c>
      <c r="L47" s="39"/>
      <c r="X47" s="3"/>
      <c r="AA47" s="41"/>
    </row>
    <row r="48" spans="1:28" ht="34.5" customHeight="1" x14ac:dyDescent="0.2">
      <c r="A48" s="107"/>
      <c r="B48" s="117"/>
      <c r="C48" s="117"/>
      <c r="D48" s="118"/>
      <c r="E48" s="119"/>
      <c r="F48" s="120"/>
      <c r="G48" s="119"/>
      <c r="H48" s="121"/>
      <c r="I48" s="118"/>
      <c r="J48" s="122"/>
      <c r="K48" s="118"/>
      <c r="X48" s="3"/>
      <c r="AA48" s="41"/>
    </row>
    <row r="49" spans="1:29" ht="34.5" customHeight="1" x14ac:dyDescent="0.2">
      <c r="A49" s="28"/>
      <c r="B49" s="123"/>
      <c r="C49" s="123"/>
      <c r="D49" s="26"/>
      <c r="E49" s="124"/>
      <c r="F49" s="125"/>
      <c r="G49" s="124"/>
      <c r="H49" s="27"/>
      <c r="I49" s="26"/>
      <c r="J49" s="27"/>
      <c r="K49" s="26"/>
      <c r="X49" s="3"/>
      <c r="AA49" s="41"/>
    </row>
    <row r="50" spans="1:29" ht="34.5" customHeight="1" x14ac:dyDescent="0.2">
      <c r="A50" s="28"/>
      <c r="B50" s="123"/>
      <c r="C50" s="123"/>
      <c r="D50" s="26"/>
      <c r="E50" s="124"/>
      <c r="F50" s="125"/>
      <c r="G50" s="124"/>
      <c r="H50" s="27"/>
      <c r="I50" s="26"/>
      <c r="J50" s="27"/>
      <c r="K50" s="26"/>
      <c r="X50" s="3"/>
      <c r="AA50" s="41">
        <v>8</v>
      </c>
    </row>
    <row r="51" spans="1:29" ht="34.5" customHeight="1" x14ac:dyDescent="0.2">
      <c r="A51" s="28"/>
      <c r="B51" s="123"/>
      <c r="C51" s="123"/>
      <c r="D51" s="26"/>
      <c r="E51" s="26"/>
      <c r="F51" s="27"/>
      <c r="G51" s="26"/>
      <c r="H51" s="27"/>
      <c r="I51" s="26"/>
      <c r="J51" s="27"/>
      <c r="K51" s="26"/>
      <c r="AA51" s="41">
        <f>SUM(AA5:AA50)</f>
        <v>252</v>
      </c>
      <c r="AB51" s="41">
        <f>SUM(AB3:AB50)</f>
        <v>151</v>
      </c>
      <c r="AC51" s="41">
        <f>SUM(AA51:AB51)</f>
        <v>403</v>
      </c>
    </row>
    <row r="52" spans="1:29" ht="34.5" customHeight="1" x14ac:dyDescent="0.2"/>
    <row r="53" spans="1:29" ht="34.5" customHeight="1" x14ac:dyDescent="0.2"/>
    <row r="54" spans="1:29" ht="34.5" customHeight="1" x14ac:dyDescent="0.2"/>
    <row r="55" spans="1:29" ht="34.5" customHeight="1" x14ac:dyDescent="0.2"/>
    <row r="56" spans="1:29" ht="34.5" customHeight="1" x14ac:dyDescent="0.2"/>
    <row r="57" spans="1:29" ht="34.5" customHeight="1" x14ac:dyDescent="0.2"/>
    <row r="58" spans="1:29" ht="34.5" customHeight="1" x14ac:dyDescent="0.2"/>
    <row r="59" spans="1:29" ht="34.5" hidden="1" customHeight="1" x14ac:dyDescent="0.2"/>
    <row r="60" spans="1:29" ht="34.5" hidden="1" customHeight="1" x14ac:dyDescent="0.2"/>
    <row r="61" spans="1:29" ht="34.5" hidden="1" customHeight="1" x14ac:dyDescent="0.2"/>
    <row r="62" spans="1:29" ht="34.5" hidden="1" customHeight="1" x14ac:dyDescent="0.2"/>
    <row r="63" spans="1:29" ht="34.5" hidden="1" customHeight="1" x14ac:dyDescent="0.2"/>
    <row r="64" spans="1:29" ht="34.5" hidden="1" customHeight="1" x14ac:dyDescent="0.2"/>
    <row r="65" ht="34.5" hidden="1" customHeight="1" x14ac:dyDescent="0.2"/>
    <row r="66" ht="34.5" hidden="1" customHeight="1" x14ac:dyDescent="0.2"/>
    <row r="67" ht="34.5" hidden="1" customHeight="1" x14ac:dyDescent="0.2"/>
    <row r="68" ht="34.5" hidden="1" customHeight="1" x14ac:dyDescent="0.2"/>
    <row r="69" ht="34.5" hidden="1" customHeight="1" x14ac:dyDescent="0.2"/>
    <row r="70" ht="34.5" hidden="1" customHeight="1" x14ac:dyDescent="0.2"/>
    <row r="71" ht="34.5" hidden="1" customHeight="1" x14ac:dyDescent="0.2"/>
    <row r="72" ht="34.5" hidden="1" customHeight="1" x14ac:dyDescent="0.2"/>
    <row r="73" ht="34.5" hidden="1" customHeight="1" x14ac:dyDescent="0.2"/>
    <row r="74" ht="34.5" hidden="1" customHeight="1" x14ac:dyDescent="0.2"/>
    <row r="75" ht="34.5" hidden="1" customHeight="1" x14ac:dyDescent="0.2"/>
    <row r="76" ht="34.5" hidden="1" customHeight="1" x14ac:dyDescent="0.2"/>
    <row r="77" ht="34.5" hidden="1" customHeight="1" x14ac:dyDescent="0.2"/>
    <row r="78" ht="34.5" hidden="1" customHeight="1" x14ac:dyDescent="0.2"/>
    <row r="79" ht="34.5" hidden="1" customHeight="1" x14ac:dyDescent="0.2"/>
    <row r="80" ht="34.5" hidden="1" customHeight="1" x14ac:dyDescent="0.2"/>
    <row r="81" ht="34.5" hidden="1" customHeight="1" x14ac:dyDescent="0.2"/>
    <row r="82" ht="34.5" hidden="1" customHeight="1" x14ac:dyDescent="0.2"/>
    <row r="83" ht="34.5" hidden="1" customHeight="1" x14ac:dyDescent="0.2"/>
    <row r="84" ht="34.5" hidden="1" customHeight="1" x14ac:dyDescent="0.2"/>
    <row r="85" ht="34.5" hidden="1" customHeight="1" x14ac:dyDescent="0.2"/>
    <row r="86" ht="34.5" hidden="1" customHeight="1" x14ac:dyDescent="0.2"/>
    <row r="87" ht="34.5" hidden="1" customHeight="1" x14ac:dyDescent="0.2"/>
  </sheetData>
  <mergeCells count="22">
    <mergeCell ref="C1:D1"/>
    <mergeCell ref="E1:R1"/>
    <mergeCell ref="U1:W1"/>
    <mergeCell ref="E2:G2"/>
    <mergeCell ref="I2:K2"/>
    <mergeCell ref="Q2:S2"/>
    <mergeCell ref="U2:W2"/>
    <mergeCell ref="A3:D3"/>
    <mergeCell ref="A4:B4"/>
    <mergeCell ref="M8:N8"/>
    <mergeCell ref="T8:U8"/>
    <mergeCell ref="A20:B20"/>
    <mergeCell ref="H20:I20"/>
    <mergeCell ref="M32:N32"/>
    <mergeCell ref="A36:C36"/>
    <mergeCell ref="M24:N24"/>
    <mergeCell ref="T24:U24"/>
    <mergeCell ref="M29:P29"/>
    <mergeCell ref="M30:P30"/>
    <mergeCell ref="M31:N31"/>
    <mergeCell ref="O31:P31"/>
    <mergeCell ref="Q31:T31"/>
  </mergeCells>
  <phoneticPr fontId="3"/>
  <printOptions horizontalCentered="1"/>
  <pageMargins left="0.59055118110236227" right="0.21" top="0.64" bottom="0.11811023622047245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進行表(Ｒ３)</vt:lpstr>
      <vt:lpstr>'進行表(Ｒ３)'!Print_Area</vt:lpstr>
      <vt:lpstr>'進行表(Ｒ３)'!Print_Titles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佐賀県 吹奏楽連盟</cp:lastModifiedBy>
  <cp:lastPrinted>2021-11-19T12:28:34Z</cp:lastPrinted>
  <dcterms:created xsi:type="dcterms:W3CDTF">2021-11-19T12:26:18Z</dcterms:created>
  <dcterms:modified xsi:type="dcterms:W3CDTF">2021-11-19T12:29:13Z</dcterms:modified>
</cp:coreProperties>
</file>